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120" activeTab="0"/>
  </bookViews>
  <sheets>
    <sheet name="Arkusz1" sheetId="1" r:id="rId1"/>
  </sheets>
  <definedNames>
    <definedName name="_xlnm.Print_Area" localSheetId="0">'Arkusz1'!$A$1:$F$171</definedName>
  </definedNames>
  <calcPr fullCalcOnLoad="1"/>
</workbook>
</file>

<file path=xl/sharedStrings.xml><?xml version="1.0" encoding="utf-8"?>
<sst xmlns="http://schemas.openxmlformats.org/spreadsheetml/2006/main" count="169" uniqueCount="150">
  <si>
    <t>(zł)</t>
  </si>
  <si>
    <t>(%)</t>
  </si>
  <si>
    <t>AKTYWA</t>
  </si>
  <si>
    <t xml:space="preserve">   - na rachunku podstawowym</t>
  </si>
  <si>
    <t xml:space="preserve">   - na rachunkach przeliczeniowych</t>
  </si>
  <si>
    <t>Polski Koncern Naftowy ORLEN S.A.</t>
  </si>
  <si>
    <t>KGHM Polska Miedź S.A.</t>
  </si>
  <si>
    <t>Bank Polska Kasa Opieki S.A.</t>
  </si>
  <si>
    <t>Powszechna Kasa Oszczędności Bank Polski S.A.</t>
  </si>
  <si>
    <t>I</t>
  </si>
  <si>
    <t>Portfel inwestycyjny</t>
  </si>
  <si>
    <t>Certyfikaty inwestycyjne emitowane przez fundusze inwestycyjne zamknięte</t>
  </si>
  <si>
    <t>II</t>
  </si>
  <si>
    <t xml:space="preserve">Środki pieniężne </t>
  </si>
  <si>
    <t>III</t>
  </si>
  <si>
    <t>Należności</t>
  </si>
  <si>
    <t>Powszechny Zakład Ubezpieczeń S.A.</t>
  </si>
  <si>
    <t>Bank Zachodni WBK S.A.</t>
  </si>
  <si>
    <t>PGE Polska Grupa Energetyczna S.A.</t>
  </si>
  <si>
    <t>Akcje spółek notowane na rynku regulowanym w państwach innych niż Rzeczpospolita Polska oraz obligacje zamienne na akcje tych spółek, a także notowane na tych rynkach prawa poboru i prawa do akcji</t>
  </si>
  <si>
    <t xml:space="preserve">   - na innych rachunkach w walutach obcych</t>
  </si>
  <si>
    <t>LPP S.A.</t>
  </si>
  <si>
    <t>mBank S.A.</t>
  </si>
  <si>
    <t>Polskie Górnictwo Naftowe i Gazownictwo S.A.</t>
  </si>
  <si>
    <t>Cyfrowy Polsat S.A.</t>
  </si>
  <si>
    <t>ING Bank Śląski S.A.</t>
  </si>
  <si>
    <t>Integer.pl S.A.</t>
  </si>
  <si>
    <t>Bank Handlowy w Warszawie S.A.</t>
  </si>
  <si>
    <t>Getin Noble Bank S.A.</t>
  </si>
  <si>
    <t>Grupa KĘTY S.A.</t>
  </si>
  <si>
    <t>Asseco Poland S.A.</t>
  </si>
  <si>
    <t>CCC S.A.</t>
  </si>
  <si>
    <t>Inter Cars S.A.</t>
  </si>
  <si>
    <t>Bank Millennium S.A.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</si>
  <si>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 CE"/>
        <family val="0"/>
      </rPr>
      <t>o organizacji i funkcjonowaniu funduszy emerytalnych</t>
    </r>
    <r>
      <rPr>
        <sz val="9"/>
        <rFont val="Arial CE"/>
        <family val="0"/>
      </rPr>
      <t>"</t>
    </r>
  </si>
  <si>
    <r>
      <t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"</t>
    </r>
    <r>
      <rPr>
        <i/>
        <sz val="9"/>
        <rFont val="Arial CE"/>
        <family val="0"/>
      </rPr>
      <t>o organizacji i funkcjonowaniu funduszy emerytalnych</t>
    </r>
    <r>
      <rPr>
        <sz val="9"/>
        <rFont val="Arial CE"/>
        <family val="0"/>
      </rPr>
      <t>"</t>
    </r>
  </si>
  <si>
    <r>
      <t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</t>
    </r>
    <r>
      <rPr>
        <i/>
        <sz val="9"/>
        <rFont val="Arial CE"/>
        <family val="0"/>
      </rPr>
      <t xml:space="preserve"> 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</si>
  <si>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</si>
  <si>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t>Wycena na dzień: 31 grudnia 2014</t>
  </si>
  <si>
    <t>Bank Polska Kasa Opieki S.A. - 200T10353/2014</t>
  </si>
  <si>
    <t>Bank Millennium S.A. - 200T10643/2014</t>
  </si>
  <si>
    <t>Bank Polska Kasa Opieki S.A. - 200T10998/2014</t>
  </si>
  <si>
    <t>TVN S.A.</t>
  </si>
  <si>
    <t>Magellan S.A.</t>
  </si>
  <si>
    <t>Alior Bank S.A.</t>
  </si>
  <si>
    <t>AEGON Otwarty Fundusz Emerytalny - roczna struktura aktywów</t>
  </si>
  <si>
    <t>Bank Polska Kasa Opieki S.A. - 200T28/2015</t>
  </si>
  <si>
    <t>Bank Polska Kasa Opieki S.A. - 200T10354/2014</t>
  </si>
  <si>
    <t>Santander Consumer Bank S.A.</t>
  </si>
  <si>
    <t>Europejski Fundusz Hipoteczny S.A.</t>
  </si>
  <si>
    <t>Termin wykupu / Data zapadalności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</si>
  <si>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</si>
  <si>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Ghelamco Invest Sp. z o.o.</t>
  </si>
  <si>
    <t>Będące przedmiotem oferty publicznej na terytorium Rzeczypospolitej Polskiej obligacje emitowane przez inne podmioty niż jednostki samorządu terytorialnego lub ich związki,
które zostały zabezpieczone w wysokości odpowiadającej pełnej wartości nominalnej i ewentualnemu oprocentowaniu</t>
  </si>
  <si>
    <t>Miejskie Wodociągi i Kanalizacja w Bydgoszczy Sp. Z o.o.</t>
  </si>
  <si>
    <t>Obligacje przychodowe, o których mowa w ustawie z dnia 29 czerwca 1995 r. o obligacjach (Dz. U. z 2001 r. Nr 120, poz. 1300, z późn. zm.)</t>
  </si>
  <si>
    <t>Echo Investment S.A.</t>
  </si>
  <si>
    <t>Ciech S.A.</t>
  </si>
  <si>
    <t xml:space="preserve">Getin Noble Bank S.A. </t>
  </si>
  <si>
    <t>Kruk S.A.</t>
  </si>
  <si>
    <t>Bank Ochrony Środowiska S.A.</t>
  </si>
  <si>
    <t>Robyg S.A.</t>
  </si>
  <si>
    <t>Investor Private Equity FIZ</t>
  </si>
  <si>
    <t>BPH FIZ Sektora Nieruchomości</t>
  </si>
  <si>
    <t>Skarbiec-Rynku Nieruchomości FIZ</t>
  </si>
  <si>
    <t>Kernel Holding S.A.</t>
  </si>
  <si>
    <t>Netia S.A.</t>
  </si>
  <si>
    <t>Orange Polska S.A.</t>
  </si>
  <si>
    <t>Tauron Polska Energia S.A.</t>
  </si>
  <si>
    <t>Energa S.A.</t>
  </si>
  <si>
    <t>Lubelski Węgiel Bogdanka S.A.</t>
  </si>
  <si>
    <t>Eko Export S.A.</t>
  </si>
  <si>
    <t>Action S.A.</t>
  </si>
  <si>
    <t>BUDIMEX S.A.</t>
  </si>
  <si>
    <t>CEZ a.s.</t>
  </si>
  <si>
    <t>Zespół Elektrociepłowni Wrocławskich KOGENERACJA S.A.</t>
  </si>
  <si>
    <t>Grupa Azoty S.A.</t>
  </si>
  <si>
    <t>Fabryki Mebli FORTE S.A.</t>
  </si>
  <si>
    <t>Pfleiderer Grajewo S.A.</t>
  </si>
  <si>
    <t>Getin Holding S.A.</t>
  </si>
  <si>
    <t>Alumetal S.A.</t>
  </si>
  <si>
    <t>Capital Park S.A.</t>
  </si>
  <si>
    <t>Enea S.A.</t>
  </si>
  <si>
    <t>Globe Trade Centre S.A.</t>
  </si>
  <si>
    <t>Synthos S.A.</t>
  </si>
  <si>
    <t>Farmacol S.A.</t>
  </si>
  <si>
    <t>Stalexport Autostrady S.A.</t>
  </si>
  <si>
    <t>Comp S.A.</t>
  </si>
  <si>
    <t>Immofinanz AG</t>
  </si>
  <si>
    <t>Zakłady Lentex S.A.</t>
  </si>
  <si>
    <t>Pelion S.A.</t>
  </si>
  <si>
    <t>Mennica Polska S.A.</t>
  </si>
  <si>
    <t>Bank BPH S.A.</t>
  </si>
  <si>
    <t>MOL Magyar Olaj - és Gázipari Részvénytársaság</t>
  </si>
  <si>
    <t>Elektrobudowa S.A.</t>
  </si>
  <si>
    <t>MLP Group S.A.</t>
  </si>
  <si>
    <t>AGORA S.A.</t>
  </si>
  <si>
    <t>Medicalgorithmics S.A.</t>
  </si>
  <si>
    <t>Apator S.A.</t>
  </si>
  <si>
    <t>Jastrzębska Spółka Węglowa S.A.</t>
  </si>
  <si>
    <t>Sanockie Zakłady Przemysłu Gumowego STOMIL SANOK S.A.</t>
  </si>
  <si>
    <t>Oponeo.pl S.A.</t>
  </si>
  <si>
    <t>Neuca S.A.</t>
  </si>
  <si>
    <t>Emperia Holding S.A.</t>
  </si>
  <si>
    <t>ATM S.A.</t>
  </si>
  <si>
    <t>Impexmetal S.A.</t>
  </si>
  <si>
    <t>Mostostal Zabrze S.A.</t>
  </si>
  <si>
    <t>Firma Oponiarska DĘBICA S.A.</t>
  </si>
  <si>
    <t>DTP S.A.</t>
  </si>
  <si>
    <t>Giełda Papierów Wartościowych w Warszawie S.A.</t>
  </si>
  <si>
    <t>STALPROFIL S.A.</t>
  </si>
  <si>
    <t>Black Lion Fund S.A.</t>
  </si>
  <si>
    <t>Avia Solutions Group AB</t>
  </si>
  <si>
    <t>Izostal S.A.</t>
  </si>
  <si>
    <t>Rainbow Tours S.A.</t>
  </si>
  <si>
    <t>Rawlplug S.A.</t>
  </si>
  <si>
    <t>PCC Intermodal S.A.</t>
  </si>
  <si>
    <t>SMT S.A.</t>
  </si>
  <si>
    <t>Aplisens S.A.</t>
  </si>
  <si>
    <t>Ipopema Securities S.A.</t>
  </si>
  <si>
    <t>Briju S.A.</t>
  </si>
  <si>
    <t>ZPUE S.A.</t>
  </si>
  <si>
    <t>TIM S.A.</t>
  </si>
  <si>
    <t>ES-System S.A.</t>
  </si>
  <si>
    <t>Inpro S.A.</t>
  </si>
  <si>
    <t>Famur S.A.</t>
  </si>
  <si>
    <t>Elemental Holding S.A.</t>
  </si>
  <si>
    <t>Kredyt Inkaso S.A.</t>
  </si>
  <si>
    <t>Selena FM S.A.</t>
  </si>
  <si>
    <t>CUBE.ITG S.A.</t>
  </si>
  <si>
    <t>PROJPRZEM S.A.</t>
  </si>
  <si>
    <t>Seco/Warwick S.A.</t>
  </si>
  <si>
    <t>Indykpol S.A.</t>
  </si>
  <si>
    <t>PKP Cargo S.A.</t>
  </si>
  <si>
    <t>Astarta Holding NV</t>
  </si>
  <si>
    <t>Dom Development S.A.</t>
  </si>
  <si>
    <t>SOLAR Company S.A.</t>
  </si>
  <si>
    <t>Alta S.A.</t>
  </si>
  <si>
    <t>NVIDIA Corporation</t>
  </si>
  <si>
    <t>Ford Motor Company</t>
  </si>
  <si>
    <t>Prudential Financial Inc</t>
  </si>
  <si>
    <t>Twenty-First Century Fox, Inc.</t>
  </si>
  <si>
    <t>EMC Corporation</t>
  </si>
  <si>
    <t>SVB Financial Group</t>
  </si>
  <si>
    <t>ArcelorMittal SA</t>
  </si>
  <si>
    <t>Synaptics Incorporated</t>
  </si>
  <si>
    <t>Michael Kosrs Holdings Ltd</t>
  </si>
  <si>
    <t>Marvell Technology Group Ltd</t>
  </si>
  <si>
    <t>Applied Micro Circuits Corporation</t>
  </si>
  <si>
    <t>Ergis S.A.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</si>
</sst>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d/mm"/>
    <numFmt numFmtId="166" formatCode="0.0000"/>
    <numFmt numFmtId="167" formatCode="0.0000000"/>
    <numFmt numFmtId="168" formatCode="0.00000000"/>
    <numFmt numFmtId="169" formatCode="0.0%"/>
    <numFmt numFmtId="170" formatCode="0.000"/>
    <numFmt numFmtId="171" formatCode="#,##0.00_ ;\-#,##0.00\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0\ _z_ł_-;\-* #,##0.000\ _z_ł_-;_-* &quot;-&quot;??\ _z_ł_-;_-@_-"/>
    <numFmt numFmtId="177" formatCode="0.0000000000"/>
    <numFmt numFmtId="178" formatCode="0.000000000"/>
    <numFmt numFmtId="179" formatCode="0.000000"/>
    <numFmt numFmtId="180" formatCode="0.00000"/>
    <numFmt numFmtId="181" formatCode="#,##0.000"/>
    <numFmt numFmtId="182" formatCode="#,##0.0000"/>
    <numFmt numFmtId="183" formatCode="#,##0.000000000"/>
    <numFmt numFmtId="184" formatCode="0.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 CE"/>
      <family val="2"/>
    </font>
    <font>
      <sz val="10"/>
      <color indexed="8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9"/>
      <color indexed="22"/>
      <name val="Arial CE"/>
      <family val="0"/>
    </font>
    <font>
      <sz val="9"/>
      <name val="Arial"/>
      <family val="2"/>
    </font>
    <font>
      <sz val="9"/>
      <color indexed="8"/>
      <name val="Arial CE"/>
      <family val="0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40" fillId="3" borderId="0" applyNumberFormat="0" applyBorder="0" applyAlignment="0" applyProtection="0"/>
    <xf numFmtId="0" fontId="16" fillId="4" borderId="0" applyNumberFormat="0" applyBorder="0" applyAlignment="0" applyProtection="0"/>
    <xf numFmtId="0" fontId="40" fillId="3" borderId="0" applyNumberFormat="0" applyBorder="0" applyAlignment="0" applyProtection="0"/>
    <xf numFmtId="0" fontId="16" fillId="5" borderId="0" applyNumberFormat="0" applyBorder="0" applyAlignment="0" applyProtection="0"/>
    <xf numFmtId="0" fontId="40" fillId="6" borderId="0" applyNumberFormat="0" applyBorder="0" applyAlignment="0" applyProtection="0"/>
    <xf numFmtId="0" fontId="16" fillId="7" borderId="0" applyNumberFormat="0" applyBorder="0" applyAlignment="0" applyProtection="0"/>
    <xf numFmtId="0" fontId="40" fillId="6" borderId="0" applyNumberFormat="0" applyBorder="0" applyAlignment="0" applyProtection="0"/>
    <xf numFmtId="0" fontId="16" fillId="8" borderId="0" applyNumberFormat="0" applyBorder="0" applyAlignment="0" applyProtection="0"/>
    <xf numFmtId="0" fontId="40" fillId="9" borderId="0" applyNumberFormat="0" applyBorder="0" applyAlignment="0" applyProtection="0"/>
    <xf numFmtId="0" fontId="16" fillId="10" borderId="0" applyNumberFormat="0" applyBorder="0" applyAlignment="0" applyProtection="0"/>
    <xf numFmtId="0" fontId="40" fillId="9" borderId="0" applyNumberFormat="0" applyBorder="0" applyAlignment="0" applyProtection="0"/>
    <xf numFmtId="0" fontId="16" fillId="11" borderId="0" applyNumberFormat="0" applyBorder="0" applyAlignment="0" applyProtection="0"/>
    <xf numFmtId="0" fontId="40" fillId="12" borderId="0" applyNumberFormat="0" applyBorder="0" applyAlignment="0" applyProtection="0"/>
    <xf numFmtId="0" fontId="16" fillId="13" borderId="0" applyNumberFormat="0" applyBorder="0" applyAlignment="0" applyProtection="0"/>
    <xf numFmtId="0" fontId="40" fillId="12" borderId="0" applyNumberFormat="0" applyBorder="0" applyAlignment="0" applyProtection="0"/>
    <xf numFmtId="0" fontId="16" fillId="14" borderId="0" applyNumberFormat="0" applyBorder="0" applyAlignment="0" applyProtection="0"/>
    <xf numFmtId="0" fontId="40" fillId="15" borderId="0" applyNumberFormat="0" applyBorder="0" applyAlignment="0" applyProtection="0"/>
    <xf numFmtId="0" fontId="16" fillId="14" borderId="0" applyNumberFormat="0" applyBorder="0" applyAlignment="0" applyProtection="0"/>
    <xf numFmtId="0" fontId="40" fillId="15" borderId="0" applyNumberFormat="0" applyBorder="0" applyAlignment="0" applyProtection="0"/>
    <xf numFmtId="0" fontId="16" fillId="13" borderId="0" applyNumberFormat="0" applyBorder="0" applyAlignment="0" applyProtection="0"/>
    <xf numFmtId="0" fontId="40" fillId="16" borderId="0" applyNumberFormat="0" applyBorder="0" applyAlignment="0" applyProtection="0"/>
    <xf numFmtId="0" fontId="16" fillId="10" borderId="0" applyNumberFormat="0" applyBorder="0" applyAlignment="0" applyProtection="0"/>
    <xf numFmtId="0" fontId="40" fillId="16" borderId="0" applyNumberFormat="0" applyBorder="0" applyAlignment="0" applyProtection="0"/>
    <xf numFmtId="0" fontId="16" fillId="4" borderId="0" applyNumberFormat="0" applyBorder="0" applyAlignment="0" applyProtection="0"/>
    <xf numFmtId="0" fontId="40" fillId="17" borderId="0" applyNumberFormat="0" applyBorder="0" applyAlignment="0" applyProtection="0"/>
    <xf numFmtId="0" fontId="16" fillId="14" borderId="0" applyNumberFormat="0" applyBorder="0" applyAlignment="0" applyProtection="0"/>
    <xf numFmtId="0" fontId="40" fillId="17" borderId="0" applyNumberFormat="0" applyBorder="0" applyAlignment="0" applyProtection="0"/>
    <xf numFmtId="0" fontId="16" fillId="7" borderId="0" applyNumberFormat="0" applyBorder="0" applyAlignment="0" applyProtection="0"/>
    <xf numFmtId="0" fontId="40" fillId="18" borderId="0" applyNumberFormat="0" applyBorder="0" applyAlignment="0" applyProtection="0"/>
    <xf numFmtId="0" fontId="16" fillId="7" borderId="0" applyNumberFormat="0" applyBorder="0" applyAlignment="0" applyProtection="0"/>
    <xf numFmtId="0" fontId="40" fillId="18" borderId="0" applyNumberFormat="0" applyBorder="0" applyAlignment="0" applyProtection="0"/>
    <xf numFmtId="0" fontId="16" fillId="19" borderId="0" applyNumberFormat="0" applyBorder="0" applyAlignment="0" applyProtection="0"/>
    <xf numFmtId="0" fontId="40" fillId="20" borderId="0" applyNumberFormat="0" applyBorder="0" applyAlignment="0" applyProtection="0"/>
    <xf numFmtId="0" fontId="16" fillId="21" borderId="0" applyNumberFormat="0" applyBorder="0" applyAlignment="0" applyProtection="0"/>
    <xf numFmtId="0" fontId="40" fillId="20" borderId="0" applyNumberFormat="0" applyBorder="0" applyAlignment="0" applyProtection="0"/>
    <xf numFmtId="0" fontId="16" fillId="11" borderId="0" applyNumberFormat="0" applyBorder="0" applyAlignment="0" applyProtection="0"/>
    <xf numFmtId="0" fontId="40" fillId="22" borderId="0" applyNumberFormat="0" applyBorder="0" applyAlignment="0" applyProtection="0"/>
    <xf numFmtId="0" fontId="16" fillId="5" borderId="0" applyNumberFormat="0" applyBorder="0" applyAlignment="0" applyProtection="0"/>
    <xf numFmtId="0" fontId="40" fillId="22" borderId="0" applyNumberFormat="0" applyBorder="0" applyAlignment="0" applyProtection="0"/>
    <xf numFmtId="0" fontId="16" fillId="4" borderId="0" applyNumberFormat="0" applyBorder="0" applyAlignment="0" applyProtection="0"/>
    <xf numFmtId="0" fontId="40" fillId="23" borderId="0" applyNumberFormat="0" applyBorder="0" applyAlignment="0" applyProtection="0"/>
    <xf numFmtId="0" fontId="16" fillId="14" borderId="0" applyNumberFormat="0" applyBorder="0" applyAlignment="0" applyProtection="0"/>
    <xf numFmtId="0" fontId="40" fillId="23" borderId="0" applyNumberFormat="0" applyBorder="0" applyAlignment="0" applyProtection="0"/>
    <xf numFmtId="0" fontId="16" fillId="24" borderId="0" applyNumberFormat="0" applyBorder="0" applyAlignment="0" applyProtection="0"/>
    <xf numFmtId="0" fontId="40" fillId="25" borderId="0" applyNumberFormat="0" applyBorder="0" applyAlignment="0" applyProtection="0"/>
    <xf numFmtId="0" fontId="16" fillId="10" borderId="0" applyNumberFormat="0" applyBorder="0" applyAlignment="0" applyProtection="0"/>
    <xf numFmtId="0" fontId="40" fillId="25" borderId="0" applyNumberFormat="0" applyBorder="0" applyAlignment="0" applyProtection="0"/>
    <xf numFmtId="0" fontId="17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14" borderId="0" applyNumberFormat="0" applyBorder="0" applyAlignment="0" applyProtection="0"/>
    <xf numFmtId="0" fontId="41" fillId="27" borderId="0" applyNumberFormat="0" applyBorder="0" applyAlignment="0" applyProtection="0"/>
    <xf numFmtId="0" fontId="17" fillId="7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41" fillId="28" borderId="0" applyNumberFormat="0" applyBorder="0" applyAlignment="0" applyProtection="0"/>
    <xf numFmtId="0" fontId="17" fillId="19" borderId="0" applyNumberFormat="0" applyBorder="0" applyAlignment="0" applyProtection="0"/>
    <xf numFmtId="0" fontId="41" fillId="30" borderId="0" applyNumberFormat="0" applyBorder="0" applyAlignment="0" applyProtection="0"/>
    <xf numFmtId="0" fontId="17" fillId="24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0" applyNumberFormat="0" applyBorder="0" applyAlignment="0" applyProtection="0"/>
    <xf numFmtId="0" fontId="17" fillId="5" borderId="0" applyNumberFormat="0" applyBorder="0" applyAlignment="0" applyProtection="0"/>
    <xf numFmtId="0" fontId="41" fillId="32" borderId="0" applyNumberFormat="0" applyBorder="0" applyAlignment="0" applyProtection="0"/>
    <xf numFmtId="0" fontId="17" fillId="33" borderId="0" applyNumberFormat="0" applyBorder="0" applyAlignment="0" applyProtection="0"/>
    <xf numFmtId="0" fontId="41" fillId="34" borderId="0" applyNumberFormat="0" applyBorder="0" applyAlignment="0" applyProtection="0"/>
    <xf numFmtId="0" fontId="17" fillId="14" borderId="0" applyNumberFormat="0" applyBorder="0" applyAlignment="0" applyProtection="0"/>
    <xf numFmtId="0" fontId="41" fillId="34" borderId="0" applyNumberFormat="0" applyBorder="0" applyAlignment="0" applyProtection="0"/>
    <xf numFmtId="0" fontId="17" fillId="35" borderId="0" applyNumberFormat="0" applyBorder="0" applyAlignment="0" applyProtection="0"/>
    <xf numFmtId="0" fontId="41" fillId="36" borderId="0" applyNumberFormat="0" applyBorder="0" applyAlignment="0" applyProtection="0"/>
    <xf numFmtId="0" fontId="17" fillId="7" borderId="0" applyNumberFormat="0" applyBorder="0" applyAlignment="0" applyProtection="0"/>
    <xf numFmtId="0" fontId="41" fillId="36" borderId="0" applyNumberFormat="0" applyBorder="0" applyAlignment="0" applyProtection="0"/>
    <xf numFmtId="0" fontId="17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39" borderId="0" applyNumberFormat="0" applyBorder="0" applyAlignment="0" applyProtection="0"/>
    <xf numFmtId="0" fontId="41" fillId="38" borderId="0" applyNumberFormat="0" applyBorder="0" applyAlignment="0" applyProtection="0"/>
    <xf numFmtId="0" fontId="17" fillId="40" borderId="0" applyNumberFormat="0" applyBorder="0" applyAlignment="0" applyProtection="0"/>
    <xf numFmtId="0" fontId="41" fillId="41" borderId="0" applyNumberFormat="0" applyBorder="0" applyAlignment="0" applyProtection="0"/>
    <xf numFmtId="0" fontId="17" fillId="29" borderId="0" applyNumberFormat="0" applyBorder="0" applyAlignment="0" applyProtection="0"/>
    <xf numFmtId="0" fontId="41" fillId="41" borderId="0" applyNumberFormat="0" applyBorder="0" applyAlignment="0" applyProtection="0"/>
    <xf numFmtId="0" fontId="17" fillId="42" borderId="0" applyNumberFormat="0" applyBorder="0" applyAlignment="0" applyProtection="0"/>
    <xf numFmtId="0" fontId="41" fillId="43" borderId="0" applyNumberFormat="0" applyBorder="0" applyAlignment="0" applyProtection="0"/>
    <xf numFmtId="0" fontId="17" fillId="24" borderId="0" applyNumberFormat="0" applyBorder="0" applyAlignment="0" applyProtection="0"/>
    <xf numFmtId="0" fontId="41" fillId="43" borderId="0" applyNumberFormat="0" applyBorder="0" applyAlignment="0" applyProtection="0"/>
    <xf numFmtId="0" fontId="17" fillId="31" borderId="0" applyNumberFormat="0" applyBorder="0" applyAlignment="0" applyProtection="0"/>
    <xf numFmtId="0" fontId="41" fillId="44" borderId="0" applyNumberFormat="0" applyBorder="0" applyAlignment="0" applyProtection="0"/>
    <xf numFmtId="0" fontId="17" fillId="45" borderId="0" applyNumberFormat="0" applyBorder="0" applyAlignment="0" applyProtection="0"/>
    <xf numFmtId="0" fontId="41" fillId="44" borderId="0" applyNumberFormat="0" applyBorder="0" applyAlignment="0" applyProtection="0"/>
    <xf numFmtId="0" fontId="17" fillId="33" borderId="0" applyNumberFormat="0" applyBorder="0" applyAlignment="0" applyProtection="0"/>
    <xf numFmtId="0" fontId="41" fillId="46" borderId="0" applyNumberFormat="0" applyBorder="0" applyAlignment="0" applyProtection="0"/>
    <xf numFmtId="0" fontId="17" fillId="33" borderId="0" applyNumberFormat="0" applyBorder="0" applyAlignment="0" applyProtection="0"/>
    <xf numFmtId="0" fontId="41" fillId="46" borderId="0" applyNumberFormat="0" applyBorder="0" applyAlignment="0" applyProtection="0"/>
    <xf numFmtId="0" fontId="17" fillId="29" borderId="0" applyNumberFormat="0" applyBorder="0" applyAlignment="0" applyProtection="0"/>
    <xf numFmtId="0" fontId="41" fillId="47" borderId="0" applyNumberFormat="0" applyBorder="0" applyAlignment="0" applyProtection="0"/>
    <xf numFmtId="0" fontId="17" fillId="40" borderId="0" applyNumberFormat="0" applyBorder="0" applyAlignment="0" applyProtection="0"/>
    <xf numFmtId="0" fontId="41" fillId="47" borderId="0" applyNumberFormat="0" applyBorder="0" applyAlignment="0" applyProtection="0"/>
    <xf numFmtId="0" fontId="18" fillId="13" borderId="1" applyNumberFormat="0" applyAlignment="0" applyProtection="0"/>
    <xf numFmtId="0" fontId="42" fillId="48" borderId="2" applyNumberFormat="0" applyAlignment="0" applyProtection="0"/>
    <xf numFmtId="0" fontId="18" fillId="21" borderId="1" applyNumberFormat="0" applyAlignment="0" applyProtection="0"/>
    <xf numFmtId="0" fontId="42" fillId="48" borderId="2" applyNumberFormat="0" applyAlignment="0" applyProtection="0"/>
    <xf numFmtId="0" fontId="19" fillId="49" borderId="3" applyNumberFormat="0" applyAlignment="0" applyProtection="0"/>
    <xf numFmtId="0" fontId="43" fillId="50" borderId="4" applyNumberFormat="0" applyAlignment="0" applyProtection="0"/>
    <xf numFmtId="0" fontId="19" fillId="51" borderId="3" applyNumberFormat="0" applyAlignment="0" applyProtection="0"/>
    <xf numFmtId="0" fontId="43" fillId="50" borderId="4" applyNumberFormat="0" applyAlignment="0" applyProtection="0"/>
    <xf numFmtId="0" fontId="20" fillId="8" borderId="0" applyNumberFormat="0" applyBorder="0" applyAlignment="0" applyProtection="0"/>
    <xf numFmtId="0" fontId="44" fillId="52" borderId="0" applyNumberFormat="0" applyBorder="0" applyAlignment="0" applyProtection="0"/>
    <xf numFmtId="0" fontId="20" fillId="14" borderId="0" applyNumberFormat="0" applyBorder="0" applyAlignment="0" applyProtection="0"/>
    <xf numFmtId="0" fontId="44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45" fillId="0" borderId="6" applyNumberFormat="0" applyFill="0" applyAlignment="0" applyProtection="0"/>
    <xf numFmtId="0" fontId="30" fillId="0" borderId="7" applyNumberFormat="0" applyFill="0" applyAlignment="0" applyProtection="0"/>
    <xf numFmtId="0" fontId="45" fillId="0" borderId="6" applyNumberFormat="0" applyFill="0" applyAlignment="0" applyProtection="0"/>
    <xf numFmtId="0" fontId="22" fillId="53" borderId="8" applyNumberFormat="0" applyAlignment="0" applyProtection="0"/>
    <xf numFmtId="0" fontId="46" fillId="54" borderId="9" applyNumberFormat="0" applyAlignment="0" applyProtection="0"/>
    <xf numFmtId="0" fontId="22" fillId="53" borderId="8" applyNumberFormat="0" applyAlignment="0" applyProtection="0"/>
    <xf numFmtId="0" fontId="46" fillId="54" borderId="9" applyNumberFormat="0" applyAlignment="0" applyProtection="0"/>
    <xf numFmtId="0" fontId="23" fillId="0" borderId="10" applyNumberFormat="0" applyFill="0" applyAlignment="0" applyProtection="0"/>
    <xf numFmtId="0" fontId="47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1" applyNumberFormat="0" applyFill="0" applyAlignment="0" applyProtection="0"/>
    <xf numFmtId="0" fontId="24" fillId="0" borderId="13" applyNumberFormat="0" applyFill="0" applyAlignment="0" applyProtection="0"/>
    <xf numFmtId="0" fontId="48" fillId="0" borderId="14" applyNumberFormat="0" applyFill="0" applyAlignment="0" applyProtection="0"/>
    <xf numFmtId="0" fontId="35" fillId="0" borderId="15" applyNumberFormat="0" applyFill="0" applyAlignment="0" applyProtection="0"/>
    <xf numFmtId="0" fontId="48" fillId="0" borderId="14" applyNumberFormat="0" applyFill="0" applyAlignment="0" applyProtection="0"/>
    <xf numFmtId="0" fontId="25" fillId="0" borderId="16" applyNumberFormat="0" applyFill="0" applyAlignment="0" applyProtection="0"/>
    <xf numFmtId="0" fontId="49" fillId="0" borderId="17" applyNumberFormat="0" applyFill="0" applyAlignment="0" applyProtection="0"/>
    <xf numFmtId="0" fontId="36" fillId="0" borderId="18" applyNumberFormat="0" applyFill="0" applyAlignment="0" applyProtection="0"/>
    <xf numFmtId="0" fontId="49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50" fillId="55" borderId="0" applyNumberFormat="0" applyBorder="0" applyAlignment="0" applyProtection="0"/>
    <xf numFmtId="0" fontId="37" fillId="21" borderId="0" applyNumberFormat="0" applyBorder="0" applyAlignment="0" applyProtection="0"/>
    <xf numFmtId="0" fontId="50" fillId="55" borderId="0" applyNumberFormat="0" applyBorder="0" applyAlignment="0" applyProtection="0"/>
    <xf numFmtId="0" fontId="4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49" borderId="1" applyNumberFormat="0" applyAlignment="0" applyProtection="0"/>
    <xf numFmtId="0" fontId="51" fillId="50" borderId="2" applyNumberFormat="0" applyAlignment="0" applyProtection="0"/>
    <xf numFmtId="0" fontId="38" fillId="51" borderId="1" applyNumberFormat="0" applyAlignment="0" applyProtection="0"/>
    <xf numFmtId="0" fontId="51" fillId="50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9" applyNumberFormat="0" applyFill="0" applyAlignment="0" applyProtection="0"/>
    <xf numFmtId="0" fontId="52" fillId="0" borderId="20" applyNumberFormat="0" applyFill="0" applyAlignment="0" applyProtection="0"/>
    <xf numFmtId="0" fontId="28" fillId="0" borderId="21" applyNumberFormat="0" applyFill="0" applyAlignment="0" applyProtection="0"/>
    <xf numFmtId="0" fontId="52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10" borderId="22" applyNumberFormat="0" applyFont="0" applyAlignment="0" applyProtection="0"/>
    <xf numFmtId="0" fontId="40" fillId="56" borderId="23" applyNumberFormat="0" applyFont="0" applyAlignment="0" applyProtection="0"/>
    <xf numFmtId="0" fontId="16" fillId="10" borderId="22" applyNumberFormat="0" applyFont="0" applyAlignment="0" applyProtection="0"/>
    <xf numFmtId="0" fontId="0" fillId="10" borderId="22" applyNumberFormat="0" applyFont="0" applyAlignment="0" applyProtection="0"/>
    <xf numFmtId="0" fontId="40" fillId="56" borderId="2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56" fillId="57" borderId="0" applyNumberFormat="0" applyBorder="0" applyAlignment="0" applyProtection="0"/>
    <xf numFmtId="0" fontId="32" fillId="11" borderId="0" applyNumberFormat="0" applyBorder="0" applyAlignment="0" applyProtection="0"/>
    <xf numFmtId="0" fontId="56" fillId="5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left" wrapText="1"/>
    </xf>
    <xf numFmtId="14" fontId="0" fillId="0" borderId="24" xfId="0" applyNumberFormat="1" applyBorder="1" applyAlignment="1">
      <alignment horizontal="center" vertical="center" wrapText="1"/>
    </xf>
    <xf numFmtId="43" fontId="0" fillId="0" borderId="24" xfId="0" applyNumberFormat="1" applyBorder="1" applyAlignment="1">
      <alignment horizontal="left" vertical="center"/>
    </xf>
    <xf numFmtId="0" fontId="6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Fill="1" applyBorder="1" applyAlignment="1">
      <alignment horizontal="right" wrapText="1"/>
    </xf>
    <xf numFmtId="4" fontId="5" fillId="0" borderId="24" xfId="0" applyNumberFormat="1" applyFont="1" applyFill="1" applyBorder="1" applyAlignment="1">
      <alignment horizontal="right" wrapText="1"/>
    </xf>
    <xf numFmtId="4" fontId="0" fillId="0" borderId="24" xfId="0" applyNumberFormat="1" applyBorder="1" applyAlignment="1">
      <alignment/>
    </xf>
    <xf numFmtId="4" fontId="5" fillId="0" borderId="24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left" wrapText="1"/>
    </xf>
    <xf numFmtId="14" fontId="1" fillId="0" borderId="24" xfId="0" applyNumberFormat="1" applyFont="1" applyFill="1" applyBorder="1" applyAlignment="1">
      <alignment horizontal="center" vertical="center" wrapText="1"/>
    </xf>
    <xf numFmtId="43" fontId="1" fillId="0" borderId="24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9" borderId="22" xfId="0" applyFill="1" applyBorder="1" applyAlignment="1">
      <alignment/>
    </xf>
    <xf numFmtId="49" fontId="0" fillId="0" borderId="25" xfId="0" applyNumberFormat="1" applyBorder="1" applyAlignment="1">
      <alignment horizontal="left" wrapText="1"/>
    </xf>
    <xf numFmtId="14" fontId="0" fillId="0" borderId="25" xfId="0" applyNumberFormat="1" applyBorder="1" applyAlignment="1">
      <alignment horizontal="center" vertical="center" wrapText="1"/>
    </xf>
    <xf numFmtId="43" fontId="12" fillId="0" borderId="25" xfId="0" applyNumberFormat="1" applyFont="1" applyBorder="1" applyAlignment="1">
      <alignment horizontal="center" vertical="center"/>
    </xf>
    <xf numFmtId="0" fontId="0" fillId="49" borderId="27" xfId="0" applyFill="1" applyBorder="1" applyAlignment="1">
      <alignment/>
    </xf>
    <xf numFmtId="0" fontId="0" fillId="0" borderId="28" xfId="0" applyBorder="1" applyAlignment="1">
      <alignment/>
    </xf>
    <xf numFmtId="49" fontId="4" fillId="51" borderId="29" xfId="0" applyNumberFormat="1" applyFont="1" applyFill="1" applyBorder="1" applyAlignment="1">
      <alignment horizontal="left" vertical="center" wrapText="1"/>
    </xf>
    <xf numFmtId="14" fontId="4" fillId="51" borderId="29" xfId="0" applyNumberFormat="1" applyFont="1" applyFill="1" applyBorder="1" applyAlignment="1">
      <alignment horizontal="center" vertical="center" wrapText="1"/>
    </xf>
    <xf numFmtId="43" fontId="4" fillId="0" borderId="29" xfId="0" applyNumberFormat="1" applyFont="1" applyFill="1" applyBorder="1" applyAlignment="1">
      <alignment horizontal="left" vertical="center"/>
    </xf>
    <xf numFmtId="0" fontId="0" fillId="49" borderId="30" xfId="0" applyFill="1" applyBorder="1" applyAlignment="1">
      <alignment/>
    </xf>
    <xf numFmtId="0" fontId="6" fillId="49" borderId="31" xfId="0" applyFont="1" applyFill="1" applyBorder="1" applyAlignment="1">
      <alignment/>
    </xf>
    <xf numFmtId="0" fontId="0" fillId="49" borderId="32" xfId="0" applyFill="1" applyBorder="1" applyAlignment="1">
      <alignment/>
    </xf>
    <xf numFmtId="43" fontId="1" fillId="0" borderId="29" xfId="123" applyNumberFormat="1" applyFont="1" applyFill="1" applyBorder="1" applyAlignment="1">
      <alignment horizontal="left" vertical="center"/>
    </xf>
    <xf numFmtId="0" fontId="0" fillId="49" borderId="33" xfId="0" applyFill="1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0" fontId="7" fillId="51" borderId="34" xfId="0" applyFont="1" applyFill="1" applyBorder="1" applyAlignment="1">
      <alignment horizontal="left" vertical="center"/>
    </xf>
    <xf numFmtId="0" fontId="1" fillId="51" borderId="34" xfId="0" applyFon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wrapText="1"/>
    </xf>
    <xf numFmtId="14" fontId="0" fillId="0" borderId="26" xfId="0" applyNumberFormat="1" applyBorder="1" applyAlignment="1">
      <alignment horizontal="center" vertical="center" wrapText="1"/>
    </xf>
    <xf numFmtId="43" fontId="0" fillId="0" borderId="26" xfId="0" applyNumberFormat="1" applyFont="1" applyBorder="1" applyAlignment="1">
      <alignment horizontal="left" vertical="center"/>
    </xf>
    <xf numFmtId="0" fontId="1" fillId="49" borderId="35" xfId="0" applyFont="1" applyFill="1" applyBorder="1" applyAlignment="1">
      <alignment/>
    </xf>
    <xf numFmtId="43" fontId="7" fillId="0" borderId="36" xfId="123" applyNumberFormat="1" applyFont="1" applyFill="1" applyBorder="1" applyAlignment="1">
      <alignment horizontal="center" vertical="center"/>
    </xf>
    <xf numFmtId="43" fontId="1" fillId="0" borderId="36" xfId="123" applyNumberFormat="1" applyFont="1" applyFill="1" applyBorder="1" applyAlignment="1">
      <alignment horizontal="center" vertical="center"/>
    </xf>
    <xf numFmtId="43" fontId="12" fillId="0" borderId="25" xfId="0" applyNumberFormat="1" applyFont="1" applyBorder="1" applyAlignment="1">
      <alignment horizontal="left" vertical="center" indent="2"/>
    </xf>
    <xf numFmtId="43" fontId="4" fillId="51" borderId="29" xfId="123" applyNumberFormat="1" applyFont="1" applyFill="1" applyBorder="1" applyAlignment="1">
      <alignment horizontal="left" vertical="center" indent="2"/>
    </xf>
    <xf numFmtId="43" fontId="0" fillId="0" borderId="26" xfId="0" applyNumberFormat="1" applyBorder="1" applyAlignment="1">
      <alignment horizontal="left" vertical="center" indent="2"/>
    </xf>
    <xf numFmtId="43" fontId="1" fillId="0" borderId="24" xfId="0" applyNumberFormat="1" applyFont="1" applyFill="1" applyBorder="1" applyAlignment="1">
      <alignment horizontal="left" vertical="center" indent="2"/>
    </xf>
    <xf numFmtId="43" fontId="0" fillId="0" borderId="24" xfId="0" applyNumberFormat="1" applyBorder="1" applyAlignment="1">
      <alignment horizontal="left" vertical="center" indent="2"/>
    </xf>
    <xf numFmtId="43" fontId="7" fillId="0" borderId="36" xfId="123" applyNumberFormat="1" applyFont="1" applyBorder="1" applyAlignment="1">
      <alignment horizontal="left" vertical="center" indent="1"/>
    </xf>
    <xf numFmtId="43" fontId="1" fillId="0" borderId="36" xfId="123" applyNumberFormat="1" applyFont="1" applyBorder="1" applyAlignment="1">
      <alignment horizontal="left" vertical="center" indent="1"/>
    </xf>
    <xf numFmtId="0" fontId="11" fillId="0" borderId="37" xfId="0" applyFont="1" applyFill="1" applyBorder="1" applyAlignment="1">
      <alignment horizontal="left" vertical="top"/>
    </xf>
    <xf numFmtId="43" fontId="14" fillId="0" borderId="22" xfId="165" applyNumberFormat="1" applyFont="1" applyFill="1" applyBorder="1" applyAlignment="1">
      <alignment horizontal="left" vertical="center" wrapText="1" indent="2"/>
    </xf>
    <xf numFmtId="0" fontId="0" fillId="0" borderId="38" xfId="0" applyFill="1" applyBorder="1" applyAlignment="1">
      <alignment/>
    </xf>
    <xf numFmtId="164" fontId="0" fillId="0" borderId="25" xfId="0" applyNumberFormat="1" applyFont="1" applyFill="1" applyBorder="1" applyAlignment="1">
      <alignment horizontal="left" wrapText="1"/>
    </xf>
    <xf numFmtId="14" fontId="0" fillId="0" borderId="25" xfId="0" applyNumberFormat="1" applyFont="1" applyFill="1" applyBorder="1" applyAlignment="1">
      <alignment horizontal="center" vertical="center" wrapText="1"/>
    </xf>
    <xf numFmtId="43" fontId="0" fillId="0" borderId="25" xfId="123" applyNumberFormat="1" applyFont="1" applyFill="1" applyBorder="1" applyAlignment="1">
      <alignment horizontal="left" vertical="center" indent="2"/>
    </xf>
    <xf numFmtId="14" fontId="14" fillId="0" borderId="22" xfId="0" applyNumberFormat="1" applyFont="1" applyFill="1" applyBorder="1" applyAlignment="1">
      <alignment horizontal="left" vertical="center" wrapText="1" indent="3"/>
    </xf>
    <xf numFmtId="0" fontId="11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left" wrapText="1" indent="2"/>
    </xf>
    <xf numFmtId="14" fontId="5" fillId="0" borderId="29" xfId="0" applyNumberFormat="1" applyFont="1" applyFill="1" applyBorder="1" applyAlignment="1">
      <alignment horizontal="left" vertical="center" wrapText="1" indent="3"/>
    </xf>
    <xf numFmtId="43" fontId="5" fillId="0" borderId="29" xfId="165" applyNumberFormat="1" applyFont="1" applyFill="1" applyBorder="1" applyAlignment="1">
      <alignment horizontal="left" vertical="center" wrapText="1" indent="2"/>
    </xf>
    <xf numFmtId="0" fontId="11" fillId="0" borderId="39" xfId="0" applyFont="1" applyFill="1" applyBorder="1" applyAlignment="1">
      <alignment/>
    </xf>
    <xf numFmtId="0" fontId="13" fillId="0" borderId="40" xfId="158" applyFont="1" applyFill="1" applyBorder="1" applyAlignment="1">
      <alignment horizontal="left" indent="2"/>
      <protection/>
    </xf>
    <xf numFmtId="0" fontId="14" fillId="0" borderId="41" xfId="0" applyNumberFormat="1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/>
    </xf>
    <xf numFmtId="0" fontId="13" fillId="0" borderId="42" xfId="158" applyFont="1" applyFill="1" applyBorder="1" applyAlignment="1">
      <alignment horizontal="left" indent="2"/>
      <protection/>
    </xf>
    <xf numFmtId="0" fontId="14" fillId="0" borderId="42" xfId="0" applyNumberFormat="1" applyFont="1" applyFill="1" applyBorder="1" applyAlignment="1">
      <alignment horizontal="left" vertical="center" wrapText="1" indent="2"/>
    </xf>
    <xf numFmtId="43" fontId="14" fillId="0" borderId="42" xfId="165" applyNumberFormat="1" applyFont="1" applyFill="1" applyBorder="1" applyAlignment="1">
      <alignment horizontal="left" vertical="center" wrapText="1" indent="2"/>
    </xf>
    <xf numFmtId="43" fontId="5" fillId="0" borderId="29" xfId="165" applyNumberFormat="1" applyFont="1" applyFill="1" applyBorder="1" applyAlignment="1" quotePrefix="1">
      <alignment horizontal="left" wrapText="1" indent="2"/>
    </xf>
    <xf numFmtId="49" fontId="1" fillId="0" borderId="29" xfId="0" applyNumberFormat="1" applyFont="1" applyFill="1" applyBorder="1" applyAlignment="1">
      <alignment horizontal="left" vertical="center" wrapText="1"/>
    </xf>
    <xf numFmtId="43" fontId="1" fillId="0" borderId="29" xfId="123" applyNumberFormat="1" applyFont="1" applyFill="1" applyBorder="1" applyAlignment="1">
      <alignment horizontal="left" vertical="center" indent="2"/>
    </xf>
    <xf numFmtId="0" fontId="11" fillId="0" borderId="43" xfId="0" applyFont="1" applyFill="1" applyBorder="1" applyAlignment="1">
      <alignment horizontal="left" vertical="top"/>
    </xf>
    <xf numFmtId="43" fontId="1" fillId="0" borderId="36" xfId="123" applyNumberFormat="1" applyFont="1" applyFill="1" applyBorder="1" applyAlignment="1">
      <alignment horizontal="left" vertical="center" indent="1"/>
    </xf>
    <xf numFmtId="0" fontId="11" fillId="0" borderId="44" xfId="0" applyFont="1" applyFill="1" applyBorder="1" applyAlignment="1">
      <alignment/>
    </xf>
    <xf numFmtId="0" fontId="14" fillId="0" borderId="45" xfId="0" applyFont="1" applyFill="1" applyBorder="1" applyAlignment="1">
      <alignment horizontal="left" vertical="center" wrapText="1" indent="2"/>
    </xf>
    <xf numFmtId="0" fontId="14" fillId="0" borderId="46" xfId="0" applyFont="1" applyFill="1" applyBorder="1" applyAlignment="1">
      <alignment horizontal="left" wrapText="1" indent="2"/>
    </xf>
    <xf numFmtId="43" fontId="14" fillId="0" borderId="30" xfId="165" applyNumberFormat="1" applyFont="1" applyFill="1" applyBorder="1" applyAlignment="1">
      <alignment horizontal="left" vertical="center" wrapText="1" indent="2"/>
    </xf>
    <xf numFmtId="0" fontId="14" fillId="0" borderId="40" xfId="0" applyFont="1" applyFill="1" applyBorder="1" applyAlignment="1">
      <alignment horizontal="left" vertical="center" wrapText="1" indent="2"/>
    </xf>
    <xf numFmtId="0" fontId="14" fillId="0" borderId="41" xfId="0" applyFont="1" applyFill="1" applyBorder="1" applyAlignment="1">
      <alignment horizontal="left" wrapText="1" indent="2"/>
    </xf>
    <xf numFmtId="49" fontId="1" fillId="0" borderId="29" xfId="0" applyNumberFormat="1" applyFont="1" applyFill="1" applyBorder="1" applyAlignment="1">
      <alignment horizontal="left" wrapText="1"/>
    </xf>
    <xf numFmtId="14" fontId="1" fillId="0" borderId="29" xfId="0" applyNumberFormat="1" applyFont="1" applyFill="1" applyBorder="1" applyAlignment="1">
      <alignment horizontal="center" vertical="center" wrapText="1"/>
    </xf>
    <xf numFmtId="0" fontId="0" fillId="49" borderId="47" xfId="0" applyFill="1" applyBorder="1" applyAlignment="1">
      <alignment/>
    </xf>
    <xf numFmtId="4" fontId="13" fillId="0" borderId="22" xfId="158" applyNumberFormat="1" applyFont="1" applyFill="1" applyBorder="1" applyAlignment="1">
      <alignment horizontal="right" indent="1"/>
      <protection/>
    </xf>
    <xf numFmtId="43" fontId="5" fillId="0" borderId="29" xfId="0" applyNumberFormat="1" applyFont="1" applyFill="1" applyBorder="1" applyAlignment="1">
      <alignment horizontal="left" wrapText="1"/>
    </xf>
    <xf numFmtId="43" fontId="1" fillId="0" borderId="29" xfId="0" applyNumberFormat="1" applyFont="1" applyFill="1" applyBorder="1" applyAlignment="1">
      <alignment horizontal="left" vertical="center"/>
    </xf>
    <xf numFmtId="43" fontId="0" fillId="0" borderId="25" xfId="0" applyNumberFormat="1" applyFont="1" applyFill="1" applyBorder="1" applyAlignment="1">
      <alignment horizontal="left" vertical="center"/>
    </xf>
    <xf numFmtId="43" fontId="14" fillId="0" borderId="22" xfId="0" applyNumberFormat="1" applyFont="1" applyFill="1" applyBorder="1" applyAlignment="1">
      <alignment horizontal="right" vertical="center" wrapText="1" indent="1"/>
    </xf>
    <xf numFmtId="43" fontId="14" fillId="0" borderId="30" xfId="0" applyNumberFormat="1" applyFont="1" applyFill="1" applyBorder="1" applyAlignment="1">
      <alignment horizontal="right" vertical="center" wrapText="1" indent="1"/>
    </xf>
    <xf numFmtId="0" fontId="13" fillId="0" borderId="48" xfId="159" applyFont="1" applyFill="1" applyBorder="1" applyAlignment="1">
      <alignment horizontal="left" indent="2"/>
      <protection/>
    </xf>
    <xf numFmtId="0" fontId="11" fillId="0" borderId="43" xfId="0" applyNumberFormat="1" applyFont="1" applyFill="1" applyBorder="1" applyAlignment="1">
      <alignment vertical="center" wrapText="1"/>
    </xf>
    <xf numFmtId="0" fontId="13" fillId="0" borderId="48" xfId="159" applyFont="1" applyFill="1" applyBorder="1" applyAlignment="1">
      <alignment horizontal="left" indent="2"/>
      <protection/>
    </xf>
    <xf numFmtId="14" fontId="11" fillId="0" borderId="37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vertical="center" wrapText="1"/>
    </xf>
    <xf numFmtId="0" fontId="11" fillId="0" borderId="49" xfId="0" applyNumberFormat="1" applyFont="1" applyFill="1" applyBorder="1" applyAlignment="1">
      <alignment vertical="top" wrapText="1"/>
    </xf>
    <xf numFmtId="4" fontId="13" fillId="0" borderId="30" xfId="158" applyNumberFormat="1" applyFont="1" applyFill="1" applyBorder="1" applyAlignment="1">
      <alignment horizontal="right" indent="1"/>
      <protection/>
    </xf>
    <xf numFmtId="0" fontId="14" fillId="0" borderId="50" xfId="0" applyNumberFormat="1" applyFont="1" applyFill="1" applyBorder="1" applyAlignment="1">
      <alignment horizontal="left" vertical="center" wrapText="1" indent="2"/>
    </xf>
    <xf numFmtId="0" fontId="14" fillId="0" borderId="22" xfId="0" applyNumberFormat="1" applyFont="1" applyFill="1" applyBorder="1" applyAlignment="1">
      <alignment horizontal="left" vertical="center" wrapText="1" indent="2"/>
    </xf>
    <xf numFmtId="0" fontId="13" fillId="0" borderId="48" xfId="158" applyFont="1" applyFill="1" applyBorder="1" applyAlignment="1">
      <alignment horizontal="left" indent="2"/>
      <protection/>
    </xf>
    <xf numFmtId="4" fontId="13" fillId="0" borderId="42" xfId="158" applyNumberFormat="1" applyFont="1" applyFill="1" applyBorder="1" applyAlignment="1">
      <alignment horizontal="right" indent="1"/>
      <protection/>
    </xf>
    <xf numFmtId="43" fontId="1" fillId="0" borderId="37" xfId="123" applyNumberFormat="1" applyFont="1" applyFill="1" applyBorder="1" applyAlignment="1">
      <alignment horizontal="right" vertical="center"/>
    </xf>
    <xf numFmtId="43" fontId="1" fillId="0" borderId="37" xfId="123" applyNumberFormat="1" applyFont="1" applyFill="1" applyBorder="1" applyAlignment="1">
      <alignment horizontal="left" vertical="center" indent="1"/>
    </xf>
    <xf numFmtId="43" fontId="1" fillId="0" borderId="49" xfId="123" applyNumberFormat="1" applyFont="1" applyFill="1" applyBorder="1" applyAlignment="1">
      <alignment horizontal="right" vertical="center"/>
    </xf>
    <xf numFmtId="43" fontId="1" fillId="0" borderId="51" xfId="123" applyNumberFormat="1" applyFont="1" applyFill="1" applyBorder="1" applyAlignment="1">
      <alignment horizontal="right" vertical="center"/>
    </xf>
    <xf numFmtId="43" fontId="1" fillId="0" borderId="51" xfId="123" applyNumberFormat="1" applyFont="1" applyFill="1" applyBorder="1" applyAlignment="1">
      <alignment horizontal="left" vertical="center"/>
    </xf>
    <xf numFmtId="0" fontId="11" fillId="58" borderId="22" xfId="0" applyNumberFormat="1" applyFont="1" applyFill="1" applyBorder="1" applyAlignment="1">
      <alignment horizontal="left" vertical="center" wrapText="1" indent="2"/>
    </xf>
    <xf numFmtId="0" fontId="1" fillId="0" borderId="52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49" fontId="1" fillId="49" borderId="54" xfId="0" applyNumberFormat="1" applyFont="1" applyFill="1" applyBorder="1" applyAlignment="1">
      <alignment horizontal="center" vertical="center"/>
    </xf>
    <xf numFmtId="0" fontId="0" fillId="49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15" fillId="49" borderId="57" xfId="0" applyNumberFormat="1" applyFont="1" applyFill="1" applyBorder="1" applyAlignment="1">
      <alignment horizontal="center" wrapText="1"/>
    </xf>
    <xf numFmtId="0" fontId="15" fillId="49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0" fontId="11" fillId="0" borderId="43" xfId="0" applyNumberFormat="1" applyFont="1" applyFill="1" applyBorder="1" applyAlignment="1">
      <alignment horizontal="left" vertical="top" wrapText="1"/>
    </xf>
    <xf numFmtId="0" fontId="11" fillId="0" borderId="60" xfId="0" applyNumberFormat="1" applyFont="1" applyFill="1" applyBorder="1" applyAlignment="1">
      <alignment horizontal="left" vertical="top" wrapText="1"/>
    </xf>
    <xf numFmtId="0" fontId="11" fillId="0" borderId="37" xfId="0" applyNumberFormat="1" applyFont="1" applyFill="1" applyBorder="1" applyAlignment="1">
      <alignment horizontal="left" vertical="center" wrapText="1"/>
    </xf>
  </cellXfs>
  <cellStyles count="180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2" xfId="19"/>
    <cellStyle name="20% - akcent 2 2" xfId="20"/>
    <cellStyle name="20% - akcent 2 2 2" xfId="21"/>
    <cellStyle name="20% - akcent 2 3" xfId="22"/>
    <cellStyle name="20% - akcent 3" xfId="23"/>
    <cellStyle name="20% - akcent 3 2" xfId="24"/>
    <cellStyle name="20% - akcent 3 2 2" xfId="25"/>
    <cellStyle name="20% - akcent 3 3" xfId="26"/>
    <cellStyle name="20% - akcent 4" xfId="27"/>
    <cellStyle name="20% - akcent 4 2" xfId="28"/>
    <cellStyle name="20% - akcent 4 2 2" xfId="29"/>
    <cellStyle name="20% - akcent 4 3" xfId="30"/>
    <cellStyle name="20% - akcent 5" xfId="31"/>
    <cellStyle name="20% - akcent 5 2" xfId="32"/>
    <cellStyle name="20% - akcent 5 2 2" xfId="33"/>
    <cellStyle name="20% - akcent 5 3" xfId="34"/>
    <cellStyle name="20% - akcent 6" xfId="35"/>
    <cellStyle name="20% - akcent 6 2" xfId="36"/>
    <cellStyle name="20% - akcent 6 2 2" xfId="37"/>
    <cellStyle name="20% - akcent 6 3" xfId="38"/>
    <cellStyle name="40% - akcent 1" xfId="39"/>
    <cellStyle name="40% - akcent 1 2" xfId="40"/>
    <cellStyle name="40% - akcent 1 2 2" xfId="41"/>
    <cellStyle name="40% - akcent 1 3" xfId="42"/>
    <cellStyle name="40% - akcent 2" xfId="43"/>
    <cellStyle name="40% - akcent 2 2" xfId="44"/>
    <cellStyle name="40% - akcent 2 2 2" xfId="45"/>
    <cellStyle name="40% - akcent 2 3" xfId="46"/>
    <cellStyle name="40% - akcent 3" xfId="47"/>
    <cellStyle name="40% - akcent 3 2" xfId="48"/>
    <cellStyle name="40% - akcent 3 2 2" xfId="49"/>
    <cellStyle name="40% - akcent 3 3" xfId="50"/>
    <cellStyle name="40% - akcent 4" xfId="51"/>
    <cellStyle name="40% - akcent 4 2" xfId="52"/>
    <cellStyle name="40% - akcent 4 2 2" xfId="53"/>
    <cellStyle name="40% - akcent 4 3" xfId="54"/>
    <cellStyle name="40% - akcent 5" xfId="55"/>
    <cellStyle name="40% - akcent 5 2" xfId="56"/>
    <cellStyle name="40% - akcent 5 2 2" xfId="57"/>
    <cellStyle name="40% - akcent 5 3" xfId="58"/>
    <cellStyle name="40% - akcent 6" xfId="59"/>
    <cellStyle name="40% - akcent 6 2" xfId="60"/>
    <cellStyle name="40% - akcent 6 2 2" xfId="61"/>
    <cellStyle name="40% - akcent 6 3" xfId="62"/>
    <cellStyle name="60% - akcent 1" xfId="63"/>
    <cellStyle name="60% - akcent 1 2" xfId="64"/>
    <cellStyle name="60% - akcent 1 2 2" xfId="65"/>
    <cellStyle name="60% - akcent 1 3" xfId="66"/>
    <cellStyle name="60% - akcent 2" xfId="67"/>
    <cellStyle name="60% - akcent 2 2" xfId="68"/>
    <cellStyle name="60% - akcent 2 2 2" xfId="69"/>
    <cellStyle name="60% - akcent 2 3" xfId="70"/>
    <cellStyle name="60% - akcent 3" xfId="71"/>
    <cellStyle name="60% - akcent 3 2" xfId="72"/>
    <cellStyle name="60% - akcent 3 2 2" xfId="73"/>
    <cellStyle name="60% - akcent 3 3" xfId="74"/>
    <cellStyle name="60% - akcent 4" xfId="75"/>
    <cellStyle name="60% - akcent 4 2" xfId="76"/>
    <cellStyle name="60% - akcent 4 2 2" xfId="77"/>
    <cellStyle name="60% - akcent 4 3" xfId="78"/>
    <cellStyle name="60% - akcent 5" xfId="79"/>
    <cellStyle name="60% - akcent 5 2" xfId="80"/>
    <cellStyle name="60% - akcent 5 2 2" xfId="81"/>
    <cellStyle name="60% - akcent 5 3" xfId="82"/>
    <cellStyle name="60% - akcent 6" xfId="83"/>
    <cellStyle name="60% - akcent 6 2" xfId="84"/>
    <cellStyle name="60% - akcent 6 2 2" xfId="85"/>
    <cellStyle name="60% - akcent 6 3" xfId="86"/>
    <cellStyle name="Akcent 1" xfId="87"/>
    <cellStyle name="Akcent 1 2" xfId="88"/>
    <cellStyle name="Akcent 1 2 2" xfId="89"/>
    <cellStyle name="Akcent 1 3" xfId="90"/>
    <cellStyle name="Akcent 2" xfId="91"/>
    <cellStyle name="Akcent 2 2" xfId="92"/>
    <cellStyle name="Akcent 2 2 2" xfId="93"/>
    <cellStyle name="Akcent 2 3" xfId="94"/>
    <cellStyle name="Akcent 3" xfId="95"/>
    <cellStyle name="Akcent 3 2" xfId="96"/>
    <cellStyle name="Akcent 3 2 2" xfId="97"/>
    <cellStyle name="Akcent 3 3" xfId="98"/>
    <cellStyle name="Akcent 4" xfId="99"/>
    <cellStyle name="Akcent 4 2" xfId="100"/>
    <cellStyle name="Akcent 4 2 2" xfId="101"/>
    <cellStyle name="Akcent 4 3" xfId="102"/>
    <cellStyle name="Akcent 5" xfId="103"/>
    <cellStyle name="Akcent 5 2" xfId="104"/>
    <cellStyle name="Akcent 5 2 2" xfId="105"/>
    <cellStyle name="Akcent 5 3" xfId="106"/>
    <cellStyle name="Akcent 6" xfId="107"/>
    <cellStyle name="Akcent 6 2" xfId="108"/>
    <cellStyle name="Akcent 6 2 2" xfId="109"/>
    <cellStyle name="Akcent 6 3" xfId="110"/>
    <cellStyle name="Dane wejściowe" xfId="111"/>
    <cellStyle name="Dane wejściowe 2" xfId="112"/>
    <cellStyle name="Dane wejściowe 2 2" xfId="113"/>
    <cellStyle name="Dane wejściowe 3" xfId="114"/>
    <cellStyle name="Dane wyjściowe" xfId="115"/>
    <cellStyle name="Dane wyjściowe 2" xfId="116"/>
    <cellStyle name="Dane wyjściowe 2 2" xfId="117"/>
    <cellStyle name="Dane wyjściowe 3" xfId="118"/>
    <cellStyle name="Dobre" xfId="119"/>
    <cellStyle name="Dobre 2" xfId="120"/>
    <cellStyle name="Dobre 2 2" xfId="121"/>
    <cellStyle name="Dobre 3" xfId="122"/>
    <cellStyle name="Comma" xfId="123"/>
    <cellStyle name="Comma [0]" xfId="124"/>
    <cellStyle name="Dziesiętny 2" xfId="125"/>
    <cellStyle name="Hyperlink" xfId="126"/>
    <cellStyle name="Komórka połączona" xfId="127"/>
    <cellStyle name="Komórka połączona 2" xfId="128"/>
    <cellStyle name="Komórka połączona 2 2" xfId="129"/>
    <cellStyle name="Komórka połączona 3" xfId="130"/>
    <cellStyle name="Komórka zaznaczona" xfId="131"/>
    <cellStyle name="Komórka zaznaczona 2" xfId="132"/>
    <cellStyle name="Komórka zaznaczona 2 2" xfId="133"/>
    <cellStyle name="Komórka zaznaczona 3" xfId="134"/>
    <cellStyle name="Nagłówek 1" xfId="135"/>
    <cellStyle name="Nagłówek 1 2" xfId="136"/>
    <cellStyle name="Nagłówek 1 2 2" xfId="137"/>
    <cellStyle name="Nagłówek 1 3" xfId="138"/>
    <cellStyle name="Nagłówek 2" xfId="139"/>
    <cellStyle name="Nagłówek 2 2" xfId="140"/>
    <cellStyle name="Nagłówek 2 2 2" xfId="141"/>
    <cellStyle name="Nagłówek 2 3" xfId="142"/>
    <cellStyle name="Nagłówek 3" xfId="143"/>
    <cellStyle name="Nagłówek 3 2" xfId="144"/>
    <cellStyle name="Nagłówek 3 2 2" xfId="145"/>
    <cellStyle name="Nagłówek 3 3" xfId="146"/>
    <cellStyle name="Nagłówek 4" xfId="147"/>
    <cellStyle name="Nagłówek 4 2" xfId="148"/>
    <cellStyle name="Nagłówek 4 2 2" xfId="149"/>
    <cellStyle name="Nagłówek 4 3" xfId="150"/>
    <cellStyle name="Neutralne" xfId="151"/>
    <cellStyle name="Neutralne 2" xfId="152"/>
    <cellStyle name="Neutralne 2 2" xfId="153"/>
    <cellStyle name="Neutralne 3" xfId="154"/>
    <cellStyle name="Normalny 2" xfId="155"/>
    <cellStyle name="Normalny 2 2" xfId="156"/>
    <cellStyle name="Normalny 3" xfId="157"/>
    <cellStyle name="Normalny_Arkusz1_2" xfId="158"/>
    <cellStyle name="Normalny_Arkusz1_2 2" xfId="159"/>
    <cellStyle name="Obliczenia" xfId="160"/>
    <cellStyle name="Obliczenia 2" xfId="161"/>
    <cellStyle name="Obliczenia 2 2" xfId="162"/>
    <cellStyle name="Obliczenia 3" xfId="163"/>
    <cellStyle name="Followed Hyperlink" xfId="164"/>
    <cellStyle name="Percent" xfId="165"/>
    <cellStyle name="Procentowy 2" xfId="166"/>
    <cellStyle name="Suma" xfId="167"/>
    <cellStyle name="Suma 2" xfId="168"/>
    <cellStyle name="Suma 2 2" xfId="169"/>
    <cellStyle name="Suma 3" xfId="170"/>
    <cellStyle name="Tekst objaśnienia" xfId="171"/>
    <cellStyle name="Tekst objaśnienia 2" xfId="172"/>
    <cellStyle name="Tekst objaśnienia 2 2" xfId="173"/>
    <cellStyle name="Tekst objaśnienia 3" xfId="174"/>
    <cellStyle name="Tekst ostrzeżenia" xfId="175"/>
    <cellStyle name="Tekst ostrzeżenia 2" xfId="176"/>
    <cellStyle name="Tekst ostrzeżenia 2 2" xfId="177"/>
    <cellStyle name="Tekst ostrzeżenia 3" xfId="178"/>
    <cellStyle name="Tytuł" xfId="179"/>
    <cellStyle name="Tytuł 2" xfId="180"/>
    <cellStyle name="Tytuł 2 2" xfId="181"/>
    <cellStyle name="Tytuł 3" xfId="182"/>
    <cellStyle name="Uwaga" xfId="183"/>
    <cellStyle name="Uwaga 2" xfId="184"/>
    <cellStyle name="Uwaga 2 2" xfId="185"/>
    <cellStyle name="Uwaga 3" xfId="186"/>
    <cellStyle name="Uwaga 3 2" xfId="187"/>
    <cellStyle name="Currency" xfId="188"/>
    <cellStyle name="Currency [0]" xfId="189"/>
    <cellStyle name="Złe" xfId="190"/>
    <cellStyle name="Złe 2" xfId="191"/>
    <cellStyle name="Złe 2 2" xfId="192"/>
    <cellStyle name="Złe 3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2.75390625" style="1" customWidth="1"/>
    <col min="2" max="2" width="4.00390625" style="1" customWidth="1"/>
    <col min="3" max="3" width="55.75390625" style="2" customWidth="1"/>
    <col min="4" max="4" width="18.25390625" style="3" customWidth="1"/>
    <col min="5" max="5" width="23.00390625" style="4" bestFit="1" customWidth="1"/>
    <col min="6" max="6" width="14.625" style="43" customWidth="1"/>
    <col min="7" max="7" width="17.75390625" style="1" customWidth="1"/>
    <col min="8" max="8" width="9.125" style="1" customWidth="1"/>
    <col min="9" max="9" width="15.375" style="1" customWidth="1"/>
    <col min="10" max="10" width="14.75390625" style="1" customWidth="1"/>
    <col min="11" max="11" width="22.875" style="1" customWidth="1"/>
    <col min="12" max="16384" width="9.125" style="1" customWidth="1"/>
  </cols>
  <sheetData>
    <row r="1" spans="1:6" ht="12.75">
      <c r="A1" s="104" t="s">
        <v>45</v>
      </c>
      <c r="B1" s="105"/>
      <c r="C1" s="105"/>
      <c r="D1" s="105"/>
      <c r="E1" s="105"/>
      <c r="F1" s="106"/>
    </row>
    <row r="2" spans="1:6" ht="12.75" customHeight="1" thickBot="1">
      <c r="A2" s="107" t="s">
        <v>38</v>
      </c>
      <c r="B2" s="108"/>
      <c r="C2" s="108"/>
      <c r="D2" s="108"/>
      <c r="E2" s="108"/>
      <c r="F2" s="109"/>
    </row>
    <row r="3" spans="1:6" ht="14.25" thickBot="1" thickTop="1">
      <c r="A3" s="36"/>
      <c r="B3" s="14"/>
      <c r="C3" s="17"/>
      <c r="D3" s="18"/>
      <c r="E3" s="19" t="s">
        <v>0</v>
      </c>
      <c r="F3" s="39" t="s">
        <v>1</v>
      </c>
    </row>
    <row r="4" spans="1:6" s="5" customFormat="1" ht="17.25" customHeight="1" thickBot="1" thickTop="1">
      <c r="A4" s="26"/>
      <c r="B4" s="113" t="s">
        <v>2</v>
      </c>
      <c r="C4" s="113"/>
      <c r="D4" s="113"/>
      <c r="E4" s="37">
        <f>E6+E166+E171</f>
        <v>6349825652.3</v>
      </c>
      <c r="F4" s="44">
        <f>F6+F166+F171</f>
        <v>100</v>
      </c>
    </row>
    <row r="5" spans="1:6" ht="15.75" customHeight="1" thickBot="1" thickTop="1">
      <c r="A5" s="20"/>
      <c r="B5" s="21"/>
      <c r="C5" s="22"/>
      <c r="D5" s="23"/>
      <c r="E5" s="24"/>
      <c r="F5" s="40"/>
    </row>
    <row r="6" spans="1:6" s="6" customFormat="1" ht="15.75" customHeight="1" thickBot="1" thickTop="1">
      <c r="A6" s="30" t="s">
        <v>9</v>
      </c>
      <c r="B6" s="110" t="s">
        <v>10</v>
      </c>
      <c r="C6" s="111"/>
      <c r="D6" s="112"/>
      <c r="E6" s="38">
        <f>E8+E15+E129+E134+E140+E144+E137+E148+E116</f>
        <v>6153357504.77</v>
      </c>
      <c r="F6" s="45">
        <f>E6/$E$4*100</f>
        <v>96.90592847287333</v>
      </c>
    </row>
    <row r="7" spans="1:6" ht="12" customHeight="1" thickBot="1" thickTop="1">
      <c r="A7" s="20"/>
      <c r="B7" s="48"/>
      <c r="C7" s="49"/>
      <c r="D7" s="50"/>
      <c r="E7" s="81"/>
      <c r="F7" s="51"/>
    </row>
    <row r="8" spans="1:6" ht="76.5" customHeight="1" thickBot="1">
      <c r="A8" s="29"/>
      <c r="B8" s="46">
        <v>1</v>
      </c>
      <c r="C8" s="85" t="s">
        <v>36</v>
      </c>
      <c r="D8" s="87" t="s">
        <v>50</v>
      </c>
      <c r="E8" s="95">
        <f>SUM(E9:E13)</f>
        <v>400026433.37</v>
      </c>
      <c r="F8" s="96">
        <f aca="true" t="shared" si="0" ref="F8:F13">E8/$E$4*100</f>
        <v>6.299801841411261</v>
      </c>
    </row>
    <row r="9" spans="1:11" ht="12.75" customHeight="1">
      <c r="A9" s="25"/>
      <c r="B9" s="57"/>
      <c r="C9" s="58" t="s">
        <v>41</v>
      </c>
      <c r="D9" s="52">
        <v>42011</v>
      </c>
      <c r="E9" s="82">
        <v>100000000</v>
      </c>
      <c r="F9" s="47">
        <f t="shared" si="0"/>
        <v>1.5748463891095739</v>
      </c>
      <c r="G9" s="10"/>
      <c r="H9" s="7"/>
      <c r="I9" s="8"/>
      <c r="J9" s="8"/>
      <c r="K9" s="9"/>
    </row>
    <row r="10" spans="1:11" ht="12.75" customHeight="1">
      <c r="A10" s="77"/>
      <c r="B10" s="57"/>
      <c r="C10" s="58" t="s">
        <v>39</v>
      </c>
      <c r="D10" s="52">
        <v>42019</v>
      </c>
      <c r="E10" s="82">
        <v>100000000</v>
      </c>
      <c r="F10" s="47">
        <f t="shared" si="0"/>
        <v>1.5748463891095739</v>
      </c>
      <c r="G10" s="10"/>
      <c r="H10" s="7"/>
      <c r="I10" s="8"/>
      <c r="J10" s="8"/>
      <c r="K10" s="9"/>
    </row>
    <row r="11" spans="1:11" ht="12.75" customHeight="1">
      <c r="A11" s="77"/>
      <c r="B11" s="57"/>
      <c r="C11" s="58" t="s">
        <v>40</v>
      </c>
      <c r="D11" s="52">
        <v>42024</v>
      </c>
      <c r="E11" s="82">
        <v>100000000</v>
      </c>
      <c r="F11" s="47">
        <f t="shared" si="0"/>
        <v>1.5748463891095739</v>
      </c>
      <c r="G11" s="10"/>
      <c r="H11" s="7"/>
      <c r="I11" s="8"/>
      <c r="J11" s="8"/>
      <c r="K11" s="9"/>
    </row>
    <row r="12" spans="1:11" ht="12.75" customHeight="1">
      <c r="A12" s="77"/>
      <c r="B12" s="57"/>
      <c r="C12" s="58" t="s">
        <v>46</v>
      </c>
      <c r="D12" s="52">
        <v>42006</v>
      </c>
      <c r="E12" s="82">
        <v>50026433.37</v>
      </c>
      <c r="F12" s="47">
        <f t="shared" si="0"/>
        <v>0.7878394795277519</v>
      </c>
      <c r="G12" s="10"/>
      <c r="H12" s="7"/>
      <c r="I12" s="8"/>
      <c r="J12" s="8"/>
      <c r="K12" s="9"/>
    </row>
    <row r="13" spans="1:11" ht="12.75" customHeight="1">
      <c r="A13" s="77"/>
      <c r="B13" s="57"/>
      <c r="C13" s="58" t="s">
        <v>47</v>
      </c>
      <c r="D13" s="52">
        <v>42012</v>
      </c>
      <c r="E13" s="82">
        <v>50000000</v>
      </c>
      <c r="F13" s="47">
        <f t="shared" si="0"/>
        <v>0.7874231945547869</v>
      </c>
      <c r="G13" s="10"/>
      <c r="H13" s="7"/>
      <c r="I13" s="8"/>
      <c r="J13" s="8"/>
      <c r="K13" s="9"/>
    </row>
    <row r="14" spans="1:11" ht="12" customHeight="1" thickBot="1">
      <c r="A14" s="20"/>
      <c r="B14" s="53"/>
      <c r="C14" s="54"/>
      <c r="D14" s="55"/>
      <c r="E14" s="79"/>
      <c r="F14" s="56"/>
      <c r="G14" s="10"/>
      <c r="H14" s="7"/>
      <c r="I14" s="8"/>
      <c r="J14" s="8"/>
      <c r="K14" s="9"/>
    </row>
    <row r="15" spans="1:6" ht="39" customHeight="1" thickBot="1">
      <c r="A15" s="29"/>
      <c r="B15" s="46">
        <v>2</v>
      </c>
      <c r="C15" s="116" t="s">
        <v>37</v>
      </c>
      <c r="D15" s="116"/>
      <c r="E15" s="95">
        <f>SUM(E16:E114)</f>
        <v>4612332762.800001</v>
      </c>
      <c r="F15" s="96">
        <f>E15/$E$4*100</f>
        <v>72.63715596867367</v>
      </c>
    </row>
    <row r="16" spans="1:12" ht="12.75" customHeight="1">
      <c r="A16" s="16"/>
      <c r="B16" s="57"/>
      <c r="C16" s="58" t="s">
        <v>8</v>
      </c>
      <c r="D16" s="59"/>
      <c r="E16" s="78">
        <v>516175289.5</v>
      </c>
      <c r="F16" s="47">
        <f aca="true" t="shared" si="1" ref="F16:F33">E16/$E$4*100</f>
        <v>8.12896790816664</v>
      </c>
      <c r="G16" s="7"/>
      <c r="H16" s="7"/>
      <c r="I16" s="8"/>
      <c r="J16" s="8"/>
      <c r="K16" s="8"/>
      <c r="L16" s="9"/>
    </row>
    <row r="17" spans="1:12" ht="12.75" customHeight="1">
      <c r="A17" s="16"/>
      <c r="B17" s="57"/>
      <c r="C17" s="58" t="s">
        <v>16</v>
      </c>
      <c r="D17" s="59"/>
      <c r="E17" s="78">
        <v>352454098.75</v>
      </c>
      <c r="F17" s="47">
        <f t="shared" si="1"/>
        <v>5.550610647433067</v>
      </c>
      <c r="G17" s="7"/>
      <c r="H17" s="7"/>
      <c r="I17" s="8"/>
      <c r="J17" s="8"/>
      <c r="K17" s="8"/>
      <c r="L17" s="9"/>
    </row>
    <row r="18" spans="1:12" ht="12.75" customHeight="1">
      <c r="A18" s="16"/>
      <c r="B18" s="57"/>
      <c r="C18" s="58" t="s">
        <v>7</v>
      </c>
      <c r="D18" s="59"/>
      <c r="E18" s="78">
        <v>311441968.48</v>
      </c>
      <c r="F18" s="47">
        <f t="shared" si="1"/>
        <v>4.904732594779058</v>
      </c>
      <c r="G18" s="7"/>
      <c r="H18" s="7"/>
      <c r="I18" s="8"/>
      <c r="J18" s="8"/>
      <c r="K18" s="8"/>
      <c r="L18" s="9"/>
    </row>
    <row r="19" spans="1:12" ht="12.75" customHeight="1">
      <c r="A19" s="16"/>
      <c r="B19" s="57"/>
      <c r="C19" s="58" t="s">
        <v>5</v>
      </c>
      <c r="D19" s="59"/>
      <c r="E19" s="78">
        <v>266141723.68</v>
      </c>
      <c r="F19" s="47">
        <f t="shared" si="1"/>
        <v>4.19132332528846</v>
      </c>
      <c r="G19" s="7"/>
      <c r="H19" s="7"/>
      <c r="I19" s="8"/>
      <c r="J19" s="8"/>
      <c r="K19" s="8"/>
      <c r="L19" s="9"/>
    </row>
    <row r="20" spans="1:12" ht="12.75" customHeight="1">
      <c r="A20" s="16"/>
      <c r="B20" s="57"/>
      <c r="C20" s="58" t="s">
        <v>17</v>
      </c>
      <c r="D20" s="59"/>
      <c r="E20" s="78">
        <v>260591191.2</v>
      </c>
      <c r="F20" s="47">
        <f t="shared" si="1"/>
        <v>4.103910964950826</v>
      </c>
      <c r="G20" s="7"/>
      <c r="H20" s="7"/>
      <c r="I20" s="8"/>
      <c r="J20" s="8"/>
      <c r="K20" s="8"/>
      <c r="L20" s="9"/>
    </row>
    <row r="21" spans="1:12" ht="12.75" customHeight="1">
      <c r="A21" s="16"/>
      <c r="B21" s="57"/>
      <c r="C21" s="58" t="s">
        <v>22</v>
      </c>
      <c r="D21" s="59"/>
      <c r="E21" s="78">
        <v>172838500.2</v>
      </c>
      <c r="F21" s="47">
        <f t="shared" si="1"/>
        <v>2.7219408793908437</v>
      </c>
      <c r="G21" s="7"/>
      <c r="H21" s="7"/>
      <c r="I21" s="8"/>
      <c r="J21" s="8"/>
      <c r="K21" s="8"/>
      <c r="L21" s="9"/>
    </row>
    <row r="22" spans="1:12" ht="12.75" customHeight="1">
      <c r="A22" s="16"/>
      <c r="B22" s="57"/>
      <c r="C22" s="58" t="s">
        <v>24</v>
      </c>
      <c r="D22" s="59"/>
      <c r="E22" s="78">
        <v>147982317.12</v>
      </c>
      <c r="F22" s="47">
        <f t="shared" si="1"/>
        <v>2.330494177684999</v>
      </c>
      <c r="G22" s="7"/>
      <c r="H22" s="7"/>
      <c r="I22" s="8"/>
      <c r="J22" s="8"/>
      <c r="K22" s="8"/>
      <c r="L22" s="9"/>
    </row>
    <row r="23" spans="1:12" ht="12.75" customHeight="1">
      <c r="A23" s="16"/>
      <c r="B23" s="57"/>
      <c r="C23" s="58" t="s">
        <v>18</v>
      </c>
      <c r="D23" s="59"/>
      <c r="E23" s="78">
        <v>142458840.26</v>
      </c>
      <c r="F23" s="47">
        <f t="shared" si="1"/>
        <v>2.2435079018019857</v>
      </c>
      <c r="G23" s="7"/>
      <c r="H23" s="7"/>
      <c r="I23" s="8"/>
      <c r="J23" s="8"/>
      <c r="K23" s="8"/>
      <c r="L23" s="9"/>
    </row>
    <row r="24" spans="1:12" ht="12.75" customHeight="1">
      <c r="A24" s="16"/>
      <c r="B24" s="57"/>
      <c r="C24" s="58" t="s">
        <v>25</v>
      </c>
      <c r="D24" s="59"/>
      <c r="E24" s="78">
        <v>131961324</v>
      </c>
      <c r="F24" s="47">
        <f t="shared" si="1"/>
        <v>2.0781881460351856</v>
      </c>
      <c r="G24" s="7"/>
      <c r="H24" s="7"/>
      <c r="I24" s="8"/>
      <c r="J24" s="8"/>
      <c r="K24" s="8"/>
      <c r="L24" s="9"/>
    </row>
    <row r="25" spans="1:12" ht="12.75" customHeight="1">
      <c r="A25" s="16"/>
      <c r="B25" s="57"/>
      <c r="C25" s="58" t="s">
        <v>6</v>
      </c>
      <c r="D25" s="59"/>
      <c r="E25" s="78">
        <v>126115161.96</v>
      </c>
      <c r="F25" s="47">
        <f t="shared" si="1"/>
        <v>1.9861200742467506</v>
      </c>
      <c r="G25" s="7"/>
      <c r="H25" s="7"/>
      <c r="I25" s="8"/>
      <c r="J25" s="8"/>
      <c r="K25" s="8"/>
      <c r="L25" s="9"/>
    </row>
    <row r="26" spans="1:12" ht="12.75" customHeight="1">
      <c r="A26" s="16"/>
      <c r="B26" s="57"/>
      <c r="C26" s="58" t="s">
        <v>21</v>
      </c>
      <c r="D26" s="59"/>
      <c r="E26" s="78">
        <v>115924080.6</v>
      </c>
      <c r="F26" s="47">
        <f t="shared" si="1"/>
        <v>1.8256261974375718</v>
      </c>
      <c r="G26" s="7"/>
      <c r="H26" s="7"/>
      <c r="I26" s="8"/>
      <c r="J26" s="8"/>
      <c r="K26" s="8"/>
      <c r="L26" s="9"/>
    </row>
    <row r="27" spans="1:12" ht="12.75" customHeight="1">
      <c r="A27" s="16"/>
      <c r="B27" s="57"/>
      <c r="C27" s="58" t="s">
        <v>23</v>
      </c>
      <c r="D27" s="59"/>
      <c r="E27" s="78">
        <v>110444942.72</v>
      </c>
      <c r="F27" s="47">
        <f t="shared" si="1"/>
        <v>1.739338192380057</v>
      </c>
      <c r="G27" s="7"/>
      <c r="H27" s="7"/>
      <c r="I27" s="8"/>
      <c r="J27" s="8"/>
      <c r="K27" s="8"/>
      <c r="L27" s="9"/>
    </row>
    <row r="28" spans="1:12" ht="12.75" customHeight="1">
      <c r="A28" s="16"/>
      <c r="B28" s="57"/>
      <c r="C28" s="58" t="s">
        <v>29</v>
      </c>
      <c r="D28" s="59"/>
      <c r="E28" s="78">
        <v>96397960.09</v>
      </c>
      <c r="F28" s="47">
        <f t="shared" si="1"/>
        <v>1.5181197936526531</v>
      </c>
      <c r="G28" s="7"/>
      <c r="H28" s="7"/>
      <c r="I28" s="8"/>
      <c r="J28" s="8"/>
      <c r="K28" s="8"/>
      <c r="L28" s="9"/>
    </row>
    <row r="29" spans="1:12" ht="12.75" customHeight="1">
      <c r="A29" s="16"/>
      <c r="B29" s="57"/>
      <c r="C29" s="58" t="s">
        <v>30</v>
      </c>
      <c r="D29" s="59"/>
      <c r="E29" s="78">
        <v>95300047.36</v>
      </c>
      <c r="F29" s="47">
        <f t="shared" si="1"/>
        <v>1.5008293546686737</v>
      </c>
      <c r="G29" s="7"/>
      <c r="H29" s="7"/>
      <c r="I29" s="8"/>
      <c r="J29" s="8"/>
      <c r="K29" s="8"/>
      <c r="L29" s="9"/>
    </row>
    <row r="30" spans="1:12" ht="12.75" customHeight="1">
      <c r="A30" s="16"/>
      <c r="B30" s="57"/>
      <c r="C30" s="58" t="s">
        <v>27</v>
      </c>
      <c r="D30" s="59"/>
      <c r="E30" s="78">
        <v>93217738.24</v>
      </c>
      <c r="F30" s="47">
        <f t="shared" si="1"/>
        <v>1.4680361846822543</v>
      </c>
      <c r="G30" s="7"/>
      <c r="H30" s="7"/>
      <c r="I30" s="8"/>
      <c r="J30" s="8"/>
      <c r="K30" s="8"/>
      <c r="L30" s="9"/>
    </row>
    <row r="31" spans="1:12" ht="12.75" customHeight="1">
      <c r="A31" s="16"/>
      <c r="B31" s="57"/>
      <c r="C31" s="58" t="s">
        <v>31</v>
      </c>
      <c r="D31" s="59"/>
      <c r="E31" s="78">
        <v>81075255.3</v>
      </c>
      <c r="F31" s="47">
        <f t="shared" si="1"/>
        <v>1.2768107305534184</v>
      </c>
      <c r="G31" s="7"/>
      <c r="H31" s="7"/>
      <c r="I31" s="8"/>
      <c r="J31" s="8"/>
      <c r="K31" s="8"/>
      <c r="L31" s="9"/>
    </row>
    <row r="32" spans="1:12" ht="12.75" customHeight="1">
      <c r="A32" s="16"/>
      <c r="B32" s="57"/>
      <c r="C32" s="58" t="s">
        <v>32</v>
      </c>
      <c r="D32" s="59"/>
      <c r="E32" s="78">
        <v>77970842.04</v>
      </c>
      <c r="F32" s="47">
        <f t="shared" si="1"/>
        <v>1.2279209904252697</v>
      </c>
      <c r="G32" s="7"/>
      <c r="H32" s="7"/>
      <c r="I32" s="8"/>
      <c r="J32" s="8"/>
      <c r="K32" s="8"/>
      <c r="L32" s="9"/>
    </row>
    <row r="33" spans="1:12" ht="12.75" customHeight="1">
      <c r="A33" s="16"/>
      <c r="B33" s="57"/>
      <c r="C33" s="58" t="s">
        <v>33</v>
      </c>
      <c r="D33" s="59"/>
      <c r="E33" s="78">
        <v>76635363.75</v>
      </c>
      <c r="F33" s="47">
        <f t="shared" si="1"/>
        <v>1.2068892587978624</v>
      </c>
      <c r="G33" s="7"/>
      <c r="H33" s="7"/>
      <c r="I33" s="8"/>
      <c r="J33" s="8"/>
      <c r="K33" s="8"/>
      <c r="L33" s="9"/>
    </row>
    <row r="34" spans="1:12" ht="12.75" customHeight="1">
      <c r="A34" s="16"/>
      <c r="B34" s="57"/>
      <c r="C34" s="58" t="s">
        <v>26</v>
      </c>
      <c r="D34" s="59"/>
      <c r="E34" s="78">
        <v>72334749.06</v>
      </c>
      <c r="F34" s="47">
        <f aca="true" t="shared" si="2" ref="F34:F97">E34/$E$4*100</f>
        <v>1.1391611836428814</v>
      </c>
      <c r="G34" s="7"/>
      <c r="H34" s="7"/>
      <c r="I34" s="8"/>
      <c r="J34" s="8"/>
      <c r="K34" s="8"/>
      <c r="L34" s="9"/>
    </row>
    <row r="35" spans="1:12" ht="12.75" customHeight="1">
      <c r="A35" s="16"/>
      <c r="B35" s="57"/>
      <c r="C35" s="58" t="s">
        <v>42</v>
      </c>
      <c r="D35" s="59"/>
      <c r="E35" s="78">
        <v>68207895.2</v>
      </c>
      <c r="F35" s="47">
        <f t="shared" si="2"/>
        <v>1.0741695746448425</v>
      </c>
      <c r="G35" s="7"/>
      <c r="H35" s="7"/>
      <c r="I35" s="8"/>
      <c r="J35" s="8"/>
      <c r="K35" s="8"/>
      <c r="L35" s="9"/>
    </row>
    <row r="36" spans="1:12" ht="12.75" customHeight="1">
      <c r="A36" s="16"/>
      <c r="B36" s="57"/>
      <c r="C36" s="58" t="s">
        <v>43</v>
      </c>
      <c r="D36" s="59"/>
      <c r="E36" s="78">
        <v>66098571.33</v>
      </c>
      <c r="F36" s="47">
        <f t="shared" si="2"/>
        <v>1.040950963843521</v>
      </c>
      <c r="G36" s="7"/>
      <c r="H36" s="7"/>
      <c r="I36" s="8"/>
      <c r="J36" s="8"/>
      <c r="K36" s="8"/>
      <c r="L36" s="9"/>
    </row>
    <row r="37" spans="1:12" ht="12.75" customHeight="1">
      <c r="A37" s="16"/>
      <c r="B37" s="57"/>
      <c r="C37" s="58" t="s">
        <v>28</v>
      </c>
      <c r="D37" s="59"/>
      <c r="E37" s="78">
        <v>63574927.92</v>
      </c>
      <c r="F37" s="47">
        <f t="shared" si="2"/>
        <v>1.0012074567271343</v>
      </c>
      <c r="G37" s="7"/>
      <c r="H37" s="7"/>
      <c r="I37" s="8"/>
      <c r="J37" s="8"/>
      <c r="K37" s="8"/>
      <c r="L37" s="9"/>
    </row>
    <row r="38" spans="1:12" ht="12.75" customHeight="1">
      <c r="A38" s="16"/>
      <c r="B38" s="57"/>
      <c r="C38" s="58" t="s">
        <v>59</v>
      </c>
      <c r="D38" s="91"/>
      <c r="E38" s="90">
        <v>61623568</v>
      </c>
      <c r="F38" s="72">
        <f t="shared" si="2"/>
        <v>0.9704765354884829</v>
      </c>
      <c r="G38" s="7"/>
      <c r="H38" s="7"/>
      <c r="I38" s="8"/>
      <c r="J38" s="8"/>
      <c r="K38" s="8"/>
      <c r="L38" s="9"/>
    </row>
    <row r="39" spans="1:12" ht="12.75" customHeight="1">
      <c r="A39" s="16"/>
      <c r="B39" s="57"/>
      <c r="C39" s="58" t="s">
        <v>56</v>
      </c>
      <c r="D39" s="91"/>
      <c r="E39" s="78">
        <v>56354574.94</v>
      </c>
      <c r="F39" s="47">
        <f t="shared" si="2"/>
        <v>0.8874979885406389</v>
      </c>
      <c r="G39" s="7"/>
      <c r="H39" s="7"/>
      <c r="I39" s="8"/>
      <c r="J39" s="8"/>
      <c r="K39" s="8"/>
      <c r="L39" s="9"/>
    </row>
    <row r="40" spans="1:12" ht="12.75" customHeight="1">
      <c r="A40" s="16"/>
      <c r="B40" s="57"/>
      <c r="C40" s="58" t="s">
        <v>65</v>
      </c>
      <c r="D40" s="59"/>
      <c r="E40" s="78">
        <v>55752829.28</v>
      </c>
      <c r="F40" s="47">
        <f t="shared" si="2"/>
        <v>0.8780214187425053</v>
      </c>
      <c r="G40" s="7"/>
      <c r="H40" s="7"/>
      <c r="I40" s="8"/>
      <c r="J40" s="8"/>
      <c r="K40" s="8"/>
      <c r="L40" s="9"/>
    </row>
    <row r="41" spans="1:12" ht="12.75" customHeight="1">
      <c r="A41" s="16"/>
      <c r="B41" s="57"/>
      <c r="C41" s="58" t="s">
        <v>66</v>
      </c>
      <c r="D41" s="59"/>
      <c r="E41" s="78">
        <v>46058224.91</v>
      </c>
      <c r="F41" s="47">
        <f t="shared" si="2"/>
        <v>0.7253462918831013</v>
      </c>
      <c r="G41" s="7"/>
      <c r="H41" s="7"/>
      <c r="I41" s="8"/>
      <c r="J41" s="8"/>
      <c r="K41" s="8"/>
      <c r="L41" s="9"/>
    </row>
    <row r="42" spans="1:12" ht="12.75" customHeight="1">
      <c r="A42" s="16"/>
      <c r="B42" s="57"/>
      <c r="C42" s="58" t="s">
        <v>67</v>
      </c>
      <c r="D42" s="59"/>
      <c r="E42" s="78">
        <v>38386314.33</v>
      </c>
      <c r="F42" s="47">
        <f t="shared" si="2"/>
        <v>0.6045254851382559</v>
      </c>
      <c r="G42" s="7"/>
      <c r="H42" s="7"/>
      <c r="I42" s="8"/>
      <c r="J42" s="8"/>
      <c r="K42" s="8"/>
      <c r="L42" s="9"/>
    </row>
    <row r="43" spans="1:12" ht="12.75" customHeight="1">
      <c r="A43" s="16"/>
      <c r="B43" s="57"/>
      <c r="C43" s="58" t="s">
        <v>68</v>
      </c>
      <c r="D43" s="59"/>
      <c r="E43" s="78">
        <v>37418864.14</v>
      </c>
      <c r="F43" s="47">
        <f t="shared" si="2"/>
        <v>0.5892896307546072</v>
      </c>
      <c r="G43" s="7"/>
      <c r="H43" s="7"/>
      <c r="I43" s="8"/>
      <c r="J43" s="8"/>
      <c r="K43" s="8"/>
      <c r="L43" s="9"/>
    </row>
    <row r="44" spans="1:12" ht="12.75" customHeight="1">
      <c r="A44" s="16"/>
      <c r="B44" s="57"/>
      <c r="C44" s="58" t="s">
        <v>44</v>
      </c>
      <c r="D44" s="59"/>
      <c r="E44" s="78">
        <v>36721939.85</v>
      </c>
      <c r="F44" s="47">
        <f t="shared" si="2"/>
        <v>0.5783141437387147</v>
      </c>
      <c r="G44" s="7"/>
      <c r="H44" s="7"/>
      <c r="I44" s="8"/>
      <c r="J44" s="8"/>
      <c r="K44" s="8"/>
      <c r="L44" s="9"/>
    </row>
    <row r="45" spans="1:12" ht="12.75" customHeight="1">
      <c r="A45" s="16"/>
      <c r="B45" s="57"/>
      <c r="C45" s="58" t="s">
        <v>69</v>
      </c>
      <c r="D45" s="59"/>
      <c r="E45" s="78">
        <v>34769300.37</v>
      </c>
      <c r="F45" s="47">
        <f t="shared" si="2"/>
        <v>0.5475630713956067</v>
      </c>
      <c r="G45" s="7"/>
      <c r="H45" s="7"/>
      <c r="I45" s="8"/>
      <c r="J45" s="8"/>
      <c r="K45" s="8"/>
      <c r="L45" s="9"/>
    </row>
    <row r="46" spans="1:12" ht="12.75" customHeight="1">
      <c r="A46" s="16"/>
      <c r="B46" s="57"/>
      <c r="C46" s="58" t="s">
        <v>70</v>
      </c>
      <c r="D46" s="59"/>
      <c r="E46" s="78">
        <v>33766333.25</v>
      </c>
      <c r="F46" s="47">
        <f t="shared" si="2"/>
        <v>0.5317678799223304</v>
      </c>
      <c r="G46" s="7"/>
      <c r="H46" s="7"/>
      <c r="I46" s="8"/>
      <c r="J46" s="8"/>
      <c r="K46" s="8"/>
      <c r="L46" s="9"/>
    </row>
    <row r="47" spans="1:12" ht="12.75" customHeight="1">
      <c r="A47" s="16"/>
      <c r="B47" s="57"/>
      <c r="C47" s="58" t="s">
        <v>71</v>
      </c>
      <c r="D47" s="59"/>
      <c r="E47" s="78">
        <v>33370660.02</v>
      </c>
      <c r="F47" s="47">
        <f t="shared" si="2"/>
        <v>0.5255366343470023</v>
      </c>
      <c r="G47" s="7"/>
      <c r="H47" s="7"/>
      <c r="I47" s="8"/>
      <c r="J47" s="8"/>
      <c r="K47" s="8"/>
      <c r="L47" s="9"/>
    </row>
    <row r="48" spans="1:12" ht="12.75" customHeight="1">
      <c r="A48" s="16"/>
      <c r="B48" s="57"/>
      <c r="C48" s="58" t="s">
        <v>72</v>
      </c>
      <c r="D48" s="59"/>
      <c r="E48" s="78">
        <v>32372452.98</v>
      </c>
      <c r="F48" s="47">
        <f t="shared" si="2"/>
        <v>0.5098164068217247</v>
      </c>
      <c r="G48" s="7"/>
      <c r="H48" s="7"/>
      <c r="I48" s="8"/>
      <c r="J48" s="8"/>
      <c r="K48" s="8"/>
      <c r="L48" s="9"/>
    </row>
    <row r="49" spans="1:12" ht="12.75" customHeight="1">
      <c r="A49" s="16"/>
      <c r="B49" s="57"/>
      <c r="C49" s="58" t="s">
        <v>73</v>
      </c>
      <c r="D49" s="59"/>
      <c r="E49" s="78">
        <v>31683246.12</v>
      </c>
      <c r="F49" s="47">
        <f t="shared" si="2"/>
        <v>0.49896245747351914</v>
      </c>
      <c r="G49" s="7"/>
      <c r="H49" s="7"/>
      <c r="I49" s="8"/>
      <c r="J49" s="8"/>
      <c r="K49" s="8"/>
      <c r="L49" s="9"/>
    </row>
    <row r="50" spans="1:12" ht="12.75" customHeight="1">
      <c r="A50" s="16"/>
      <c r="B50" s="57"/>
      <c r="C50" s="58" t="s">
        <v>74</v>
      </c>
      <c r="D50" s="59"/>
      <c r="E50" s="78">
        <v>30649363.74</v>
      </c>
      <c r="F50" s="47">
        <f t="shared" si="2"/>
        <v>0.482680398144449</v>
      </c>
      <c r="G50" s="7"/>
      <c r="H50" s="7"/>
      <c r="I50" s="8"/>
      <c r="J50" s="8"/>
      <c r="K50" s="8"/>
      <c r="L50" s="9"/>
    </row>
    <row r="51" spans="1:12" ht="12.75" customHeight="1">
      <c r="A51" s="16"/>
      <c r="B51" s="57"/>
      <c r="C51" s="58" t="s">
        <v>75</v>
      </c>
      <c r="D51" s="59"/>
      <c r="E51" s="78">
        <v>26791876.27</v>
      </c>
      <c r="F51" s="47">
        <f t="shared" si="2"/>
        <v>0.42193089601279976</v>
      </c>
      <c r="G51" s="7"/>
      <c r="H51" s="7"/>
      <c r="I51" s="8"/>
      <c r="J51" s="8"/>
      <c r="K51" s="8"/>
      <c r="L51" s="9"/>
    </row>
    <row r="52" spans="1:12" ht="12.75" customHeight="1">
      <c r="A52" s="16"/>
      <c r="B52" s="57"/>
      <c r="C52" s="58" t="s">
        <v>76</v>
      </c>
      <c r="D52" s="59"/>
      <c r="E52" s="78">
        <v>26388765.9</v>
      </c>
      <c r="F52" s="47">
        <f t="shared" si="2"/>
        <v>0.41558252690672853</v>
      </c>
      <c r="G52" s="7"/>
      <c r="H52" s="7"/>
      <c r="I52" s="8"/>
      <c r="J52" s="8"/>
      <c r="K52" s="8"/>
      <c r="L52" s="9"/>
    </row>
    <row r="53" spans="1:12" ht="12.75" customHeight="1">
      <c r="A53" s="16"/>
      <c r="B53" s="57"/>
      <c r="C53" s="58" t="s">
        <v>77</v>
      </c>
      <c r="D53" s="59"/>
      <c r="E53" s="78">
        <v>25693022.86</v>
      </c>
      <c r="F53" s="47">
        <f t="shared" si="2"/>
        <v>0.4046256427638073</v>
      </c>
      <c r="G53" s="7"/>
      <c r="H53" s="7"/>
      <c r="I53" s="8"/>
      <c r="J53" s="8"/>
      <c r="K53" s="8"/>
      <c r="L53" s="9"/>
    </row>
    <row r="54" spans="1:12" ht="12.75" customHeight="1">
      <c r="A54" s="16"/>
      <c r="B54" s="57"/>
      <c r="C54" s="58" t="s">
        <v>78</v>
      </c>
      <c r="D54" s="59"/>
      <c r="E54" s="78">
        <v>24452852.64</v>
      </c>
      <c r="F54" s="47">
        <f t="shared" si="2"/>
        <v>0.3850948668353251</v>
      </c>
      <c r="G54" s="7"/>
      <c r="H54" s="7"/>
      <c r="I54" s="8"/>
      <c r="J54" s="8"/>
      <c r="K54" s="8"/>
      <c r="L54" s="9"/>
    </row>
    <row r="55" spans="1:12" ht="12.75" customHeight="1">
      <c r="A55" s="16"/>
      <c r="B55" s="57"/>
      <c r="C55" s="58" t="s">
        <v>79</v>
      </c>
      <c r="D55" s="59"/>
      <c r="E55" s="78">
        <v>23495604.57</v>
      </c>
      <c r="F55" s="47">
        <f t="shared" si="2"/>
        <v>0.370019680170109</v>
      </c>
      <c r="G55" s="7"/>
      <c r="H55" s="7"/>
      <c r="I55" s="8"/>
      <c r="J55" s="8"/>
      <c r="K55" s="8"/>
      <c r="L55" s="9"/>
    </row>
    <row r="56" spans="1:12" ht="12.75" customHeight="1">
      <c r="A56" s="16"/>
      <c r="B56" s="57"/>
      <c r="C56" s="58" t="s">
        <v>80</v>
      </c>
      <c r="D56" s="59"/>
      <c r="E56" s="78">
        <v>21409179.73</v>
      </c>
      <c r="F56" s="47">
        <f t="shared" si="2"/>
        <v>0.33716169391588385</v>
      </c>
      <c r="G56" s="7"/>
      <c r="H56" s="7"/>
      <c r="I56" s="8"/>
      <c r="J56" s="8"/>
      <c r="K56" s="8"/>
      <c r="L56" s="9"/>
    </row>
    <row r="57" spans="1:12" ht="12.75" customHeight="1">
      <c r="A57" s="16"/>
      <c r="B57" s="57"/>
      <c r="C57" s="58" t="s">
        <v>81</v>
      </c>
      <c r="D57" s="59"/>
      <c r="E57" s="78">
        <v>20778176.37</v>
      </c>
      <c r="F57" s="47">
        <f t="shared" si="2"/>
        <v>0.3272243602857638</v>
      </c>
      <c r="G57" s="7"/>
      <c r="H57" s="7"/>
      <c r="I57" s="8"/>
      <c r="J57" s="8"/>
      <c r="K57" s="8"/>
      <c r="L57" s="9"/>
    </row>
    <row r="58" spans="1:12" ht="12.75" customHeight="1">
      <c r="A58" s="16"/>
      <c r="B58" s="57"/>
      <c r="C58" s="58" t="s">
        <v>82</v>
      </c>
      <c r="D58" s="59"/>
      <c r="E58" s="78">
        <v>19970496</v>
      </c>
      <c r="F58" s="47">
        <f t="shared" si="2"/>
        <v>0.31450463514327187</v>
      </c>
      <c r="G58" s="7"/>
      <c r="H58" s="7"/>
      <c r="I58" s="8"/>
      <c r="J58" s="8"/>
      <c r="K58" s="8"/>
      <c r="L58" s="9"/>
    </row>
    <row r="59" spans="1:12" ht="12.75" customHeight="1">
      <c r="A59" s="16"/>
      <c r="B59" s="57"/>
      <c r="C59" s="58" t="s">
        <v>83</v>
      </c>
      <c r="D59" s="91"/>
      <c r="E59" s="78">
        <v>19425215.04</v>
      </c>
      <c r="F59" s="47">
        <f t="shared" si="2"/>
        <v>0.30591729763420983</v>
      </c>
      <c r="G59" s="7"/>
      <c r="H59" s="7"/>
      <c r="I59" s="8"/>
      <c r="J59" s="8"/>
      <c r="K59" s="8"/>
      <c r="L59" s="9"/>
    </row>
    <row r="60" spans="1:12" ht="12.75" customHeight="1">
      <c r="A60" s="16"/>
      <c r="B60" s="57"/>
      <c r="C60" s="58" t="s">
        <v>84</v>
      </c>
      <c r="D60" s="59"/>
      <c r="E60" s="78">
        <v>19278808.74</v>
      </c>
      <c r="F60" s="47">
        <f t="shared" si="2"/>
        <v>0.3036116233052309</v>
      </c>
      <c r="G60" s="7"/>
      <c r="H60" s="7"/>
      <c r="I60" s="8"/>
      <c r="J60" s="8"/>
      <c r="K60" s="8"/>
      <c r="L60" s="9"/>
    </row>
    <row r="61" spans="1:12" ht="12.75" customHeight="1">
      <c r="A61" s="16"/>
      <c r="B61" s="57"/>
      <c r="C61" s="58" t="s">
        <v>85</v>
      </c>
      <c r="D61" s="59"/>
      <c r="E61" s="78">
        <v>18822123.6</v>
      </c>
      <c r="F61" s="47">
        <f t="shared" si="2"/>
        <v>0.29641953386834097</v>
      </c>
      <c r="G61" s="7"/>
      <c r="H61" s="7"/>
      <c r="I61" s="8"/>
      <c r="J61" s="8"/>
      <c r="K61" s="8"/>
      <c r="L61" s="9"/>
    </row>
    <row r="62" spans="1:12" ht="12.75" customHeight="1">
      <c r="A62" s="16"/>
      <c r="B62" s="57"/>
      <c r="C62" s="58" t="s">
        <v>86</v>
      </c>
      <c r="D62" s="59"/>
      <c r="E62" s="78">
        <v>17568477.28</v>
      </c>
      <c r="F62" s="47">
        <f t="shared" si="2"/>
        <v>0.2766765300656159</v>
      </c>
      <c r="G62" s="7"/>
      <c r="H62" s="7"/>
      <c r="I62" s="8"/>
      <c r="J62" s="8"/>
      <c r="K62" s="8"/>
      <c r="L62" s="9"/>
    </row>
    <row r="63" spans="1:12" ht="12.75" customHeight="1">
      <c r="A63" s="16"/>
      <c r="B63" s="57"/>
      <c r="C63" s="58" t="s">
        <v>87</v>
      </c>
      <c r="D63" s="59"/>
      <c r="E63" s="78">
        <v>17509625.38</v>
      </c>
      <c r="F63" s="47">
        <f t="shared" si="2"/>
        <v>0.27574970304354346</v>
      </c>
      <c r="G63" s="7"/>
      <c r="H63" s="7"/>
      <c r="I63" s="8"/>
      <c r="J63" s="8"/>
      <c r="K63" s="8"/>
      <c r="L63" s="9"/>
    </row>
    <row r="64" spans="1:12" ht="12.75" customHeight="1">
      <c r="A64" s="16"/>
      <c r="B64" s="57"/>
      <c r="C64" s="58" t="s">
        <v>88</v>
      </c>
      <c r="D64" s="59"/>
      <c r="E64" s="78">
        <v>16893750</v>
      </c>
      <c r="F64" s="47">
        <f t="shared" si="2"/>
        <v>0.2660506118601986</v>
      </c>
      <c r="G64" s="7"/>
      <c r="H64" s="7"/>
      <c r="I64" s="8"/>
      <c r="J64" s="8"/>
      <c r="K64" s="8"/>
      <c r="L64" s="9"/>
    </row>
    <row r="65" spans="1:12" ht="12.75" customHeight="1">
      <c r="A65" s="16"/>
      <c r="B65" s="57"/>
      <c r="C65" s="58" t="s">
        <v>89</v>
      </c>
      <c r="D65" s="59"/>
      <c r="E65" s="78">
        <v>16347866.44</v>
      </c>
      <c r="F65" s="47">
        <f t="shared" si="2"/>
        <v>0.25745378432679583</v>
      </c>
      <c r="G65" s="7"/>
      <c r="H65" s="7"/>
      <c r="I65" s="8"/>
      <c r="J65" s="8"/>
      <c r="K65" s="8"/>
      <c r="L65" s="9"/>
    </row>
    <row r="66" spans="1:12" ht="12.75" customHeight="1">
      <c r="A66" s="16"/>
      <c r="B66" s="57"/>
      <c r="C66" s="58" t="s">
        <v>90</v>
      </c>
      <c r="D66" s="59"/>
      <c r="E66" s="78">
        <v>16266314.43</v>
      </c>
      <c r="F66" s="47">
        <f t="shared" si="2"/>
        <v>0.25616946544206454</v>
      </c>
      <c r="G66" s="7"/>
      <c r="H66" s="7"/>
      <c r="I66" s="8"/>
      <c r="J66" s="8"/>
      <c r="K66" s="8"/>
      <c r="L66" s="9"/>
    </row>
    <row r="67" spans="1:12" ht="12.75" customHeight="1">
      <c r="A67" s="16"/>
      <c r="B67" s="57"/>
      <c r="C67" s="58" t="s">
        <v>91</v>
      </c>
      <c r="D67" s="59"/>
      <c r="E67" s="78">
        <v>16223330.88</v>
      </c>
      <c r="F67" s="47">
        <f t="shared" si="2"/>
        <v>0.25549254055697845</v>
      </c>
      <c r="G67" s="7"/>
      <c r="H67" s="7"/>
      <c r="I67" s="8"/>
      <c r="J67" s="8"/>
      <c r="K67" s="8"/>
      <c r="L67" s="9"/>
    </row>
    <row r="68" spans="1:12" ht="12.75" customHeight="1">
      <c r="A68" s="16"/>
      <c r="B68" s="57"/>
      <c r="C68" s="58" t="s">
        <v>92</v>
      </c>
      <c r="D68" s="59"/>
      <c r="E68" s="78">
        <v>15992148.63</v>
      </c>
      <c r="F68" s="47">
        <f t="shared" si="2"/>
        <v>0.2518517752405912</v>
      </c>
      <c r="G68" s="7"/>
      <c r="H68" s="7"/>
      <c r="I68" s="8"/>
      <c r="J68" s="8"/>
      <c r="K68" s="8"/>
      <c r="L68" s="9"/>
    </row>
    <row r="69" spans="1:12" ht="12.75" customHeight="1">
      <c r="A69" s="16"/>
      <c r="B69" s="57"/>
      <c r="C69" s="58" t="s">
        <v>93</v>
      </c>
      <c r="D69" s="59"/>
      <c r="E69" s="78">
        <v>15923800</v>
      </c>
      <c r="F69" s="47">
        <f t="shared" si="2"/>
        <v>0.2507753893090303</v>
      </c>
      <c r="G69" s="7"/>
      <c r="H69" s="7"/>
      <c r="I69" s="8"/>
      <c r="J69" s="8"/>
      <c r="K69" s="8"/>
      <c r="L69" s="9"/>
    </row>
    <row r="70" spans="1:12" ht="12.75" customHeight="1">
      <c r="A70" s="16"/>
      <c r="B70" s="57"/>
      <c r="C70" s="58" t="s">
        <v>94</v>
      </c>
      <c r="D70" s="59"/>
      <c r="E70" s="78">
        <v>15647753.94</v>
      </c>
      <c r="F70" s="47">
        <f t="shared" si="2"/>
        <v>0.2464280879008411</v>
      </c>
      <c r="G70" s="7"/>
      <c r="H70" s="7"/>
      <c r="I70" s="8"/>
      <c r="J70" s="8"/>
      <c r="K70" s="8"/>
      <c r="L70" s="9"/>
    </row>
    <row r="71" spans="1:12" ht="12.75" customHeight="1">
      <c r="A71" s="16"/>
      <c r="B71" s="57"/>
      <c r="C71" s="58" t="s">
        <v>95</v>
      </c>
      <c r="D71" s="59"/>
      <c r="E71" s="78">
        <v>14083267.68</v>
      </c>
      <c r="F71" s="47">
        <f t="shared" si="2"/>
        <v>0.22178983252711565</v>
      </c>
      <c r="G71" s="7"/>
      <c r="H71" s="7"/>
      <c r="I71" s="8"/>
      <c r="J71" s="8"/>
      <c r="K71" s="8"/>
      <c r="L71" s="9"/>
    </row>
    <row r="72" spans="1:12" ht="12.75" customHeight="1">
      <c r="A72" s="16"/>
      <c r="B72" s="57"/>
      <c r="C72" s="58" t="s">
        <v>96</v>
      </c>
      <c r="D72" s="59"/>
      <c r="E72" s="78">
        <v>13546070.34</v>
      </c>
      <c r="F72" s="47">
        <f t="shared" si="2"/>
        <v>0.213329799615733</v>
      </c>
      <c r="G72" s="7"/>
      <c r="H72" s="7"/>
      <c r="I72" s="8"/>
      <c r="J72" s="8"/>
      <c r="K72" s="8"/>
      <c r="L72" s="9"/>
    </row>
    <row r="73" spans="1:12" ht="12.75" customHeight="1">
      <c r="A73" s="16"/>
      <c r="B73" s="57"/>
      <c r="C73" s="58" t="s">
        <v>97</v>
      </c>
      <c r="D73" s="59"/>
      <c r="E73" s="78">
        <v>13062065.76</v>
      </c>
      <c r="F73" s="47">
        <f t="shared" si="2"/>
        <v>0.20570747096447803</v>
      </c>
      <c r="G73" s="7"/>
      <c r="H73" s="7"/>
      <c r="I73" s="8"/>
      <c r="J73" s="8"/>
      <c r="K73" s="8"/>
      <c r="L73" s="9"/>
    </row>
    <row r="74" spans="1:12" ht="12.75" customHeight="1">
      <c r="A74" s="16"/>
      <c r="B74" s="57"/>
      <c r="C74" s="58" t="s">
        <v>98</v>
      </c>
      <c r="D74" s="59"/>
      <c r="E74" s="78">
        <v>12801795.12</v>
      </c>
      <c r="F74" s="47">
        <f t="shared" si="2"/>
        <v>0.20160860818852563</v>
      </c>
      <c r="G74" s="7"/>
      <c r="H74" s="7"/>
      <c r="I74" s="8"/>
      <c r="J74" s="8"/>
      <c r="K74" s="8"/>
      <c r="L74" s="9"/>
    </row>
    <row r="75" spans="1:12" ht="12.75" customHeight="1">
      <c r="A75" s="16"/>
      <c r="B75" s="57"/>
      <c r="C75" s="58" t="s">
        <v>99</v>
      </c>
      <c r="D75" s="59"/>
      <c r="E75" s="78">
        <v>12369777.03</v>
      </c>
      <c r="F75" s="47">
        <f t="shared" si="2"/>
        <v>0.1948049868978605</v>
      </c>
      <c r="G75" s="7"/>
      <c r="H75" s="7"/>
      <c r="I75" s="8"/>
      <c r="J75" s="8"/>
      <c r="K75" s="8"/>
      <c r="L75" s="9"/>
    </row>
    <row r="76" spans="1:12" ht="12.75" customHeight="1">
      <c r="A76" s="16"/>
      <c r="B76" s="57"/>
      <c r="C76" s="58" t="s">
        <v>100</v>
      </c>
      <c r="D76" s="59"/>
      <c r="E76" s="78">
        <v>12175980.72</v>
      </c>
      <c r="F76" s="47">
        <f t="shared" si="2"/>
        <v>0.1917529927075979</v>
      </c>
      <c r="G76" s="7"/>
      <c r="H76" s="7"/>
      <c r="I76" s="8"/>
      <c r="J76" s="8"/>
      <c r="K76" s="8"/>
      <c r="L76" s="9"/>
    </row>
    <row r="77" spans="1:12" ht="12.75" customHeight="1">
      <c r="A77" s="16"/>
      <c r="B77" s="57"/>
      <c r="C77" s="58" t="s">
        <v>101</v>
      </c>
      <c r="D77" s="59"/>
      <c r="E77" s="78">
        <v>11782523.78</v>
      </c>
      <c r="F77" s="47">
        <f t="shared" si="2"/>
        <v>0.18555665029530685</v>
      </c>
      <c r="G77" s="7"/>
      <c r="H77" s="7"/>
      <c r="I77" s="8"/>
      <c r="J77" s="8"/>
      <c r="K77" s="8"/>
      <c r="L77" s="9"/>
    </row>
    <row r="78" spans="1:12" ht="12.75" customHeight="1">
      <c r="A78" s="16"/>
      <c r="B78" s="57"/>
      <c r="C78" s="58" t="s">
        <v>102</v>
      </c>
      <c r="D78" s="59"/>
      <c r="E78" s="78">
        <v>11450947.17</v>
      </c>
      <c r="F78" s="47">
        <f t="shared" si="2"/>
        <v>0.18033482802558995</v>
      </c>
      <c r="G78" s="7"/>
      <c r="H78" s="7"/>
      <c r="I78" s="8"/>
      <c r="J78" s="8"/>
      <c r="K78" s="8"/>
      <c r="L78" s="9"/>
    </row>
    <row r="79" spans="1:12" ht="12.75" customHeight="1">
      <c r="A79" s="16"/>
      <c r="B79" s="57"/>
      <c r="C79" s="58" t="s">
        <v>103</v>
      </c>
      <c r="D79" s="59"/>
      <c r="E79" s="78">
        <v>9340775.89</v>
      </c>
      <c r="F79" s="47">
        <f t="shared" si="2"/>
        <v>0.1471028718184827</v>
      </c>
      <c r="G79" s="7"/>
      <c r="H79" s="7"/>
      <c r="I79" s="8"/>
      <c r="J79" s="8"/>
      <c r="K79" s="8"/>
      <c r="L79" s="9"/>
    </row>
    <row r="80" spans="1:12" ht="12.75" customHeight="1">
      <c r="A80" s="16"/>
      <c r="B80" s="57"/>
      <c r="C80" s="58" t="s">
        <v>104</v>
      </c>
      <c r="D80" s="59"/>
      <c r="E80" s="78">
        <v>8399020.56</v>
      </c>
      <c r="F80" s="47">
        <f t="shared" si="2"/>
        <v>0.13227167200973072</v>
      </c>
      <c r="G80" s="7"/>
      <c r="H80" s="7"/>
      <c r="I80" s="8"/>
      <c r="J80" s="8"/>
      <c r="K80" s="8"/>
      <c r="L80" s="9"/>
    </row>
    <row r="81" spans="1:12" ht="12.75" customHeight="1">
      <c r="A81" s="16"/>
      <c r="B81" s="57"/>
      <c r="C81" s="58" t="s">
        <v>105</v>
      </c>
      <c r="D81" s="59"/>
      <c r="E81" s="78">
        <v>8126539.63</v>
      </c>
      <c r="F81" s="47">
        <f t="shared" si="2"/>
        <v>0.12798051592261353</v>
      </c>
      <c r="G81" s="7"/>
      <c r="H81" s="7"/>
      <c r="I81" s="8"/>
      <c r="J81" s="8"/>
      <c r="K81" s="8"/>
      <c r="L81" s="9"/>
    </row>
    <row r="82" spans="1:12" ht="12.75" customHeight="1">
      <c r="A82" s="16"/>
      <c r="B82" s="57"/>
      <c r="C82" s="58" t="s">
        <v>106</v>
      </c>
      <c r="D82" s="59"/>
      <c r="E82" s="78">
        <v>8038260.23</v>
      </c>
      <c r="F82" s="47">
        <f t="shared" si="2"/>
        <v>0.12659025097938595</v>
      </c>
      <c r="G82" s="7"/>
      <c r="H82" s="7"/>
      <c r="I82" s="8"/>
      <c r="J82" s="8"/>
      <c r="K82" s="8"/>
      <c r="L82" s="9"/>
    </row>
    <row r="83" spans="1:12" ht="12.75" customHeight="1">
      <c r="A83" s="16"/>
      <c r="B83" s="57"/>
      <c r="C83" s="58" t="s">
        <v>107</v>
      </c>
      <c r="D83" s="59"/>
      <c r="E83" s="78">
        <v>7255739.8</v>
      </c>
      <c r="F83" s="47">
        <f t="shared" si="2"/>
        <v>0.11426675624348621</v>
      </c>
      <c r="G83" s="7"/>
      <c r="H83" s="7"/>
      <c r="I83" s="8"/>
      <c r="J83" s="8"/>
      <c r="K83" s="8"/>
      <c r="L83" s="9"/>
    </row>
    <row r="84" spans="1:12" ht="12.75" customHeight="1">
      <c r="A84" s="16"/>
      <c r="B84" s="57"/>
      <c r="C84" s="58" t="s">
        <v>108</v>
      </c>
      <c r="D84" s="59"/>
      <c r="E84" s="78">
        <v>6968864</v>
      </c>
      <c r="F84" s="47">
        <f t="shared" si="2"/>
        <v>0.10974890306595703</v>
      </c>
      <c r="G84" s="7"/>
      <c r="H84" s="7"/>
      <c r="I84" s="8"/>
      <c r="J84" s="8"/>
      <c r="K84" s="8"/>
      <c r="L84" s="9"/>
    </row>
    <row r="85" spans="1:12" ht="12.75" customHeight="1">
      <c r="A85" s="16"/>
      <c r="B85" s="57"/>
      <c r="C85" s="58" t="s">
        <v>109</v>
      </c>
      <c r="D85" s="59"/>
      <c r="E85" s="78">
        <v>6648275.58</v>
      </c>
      <c r="F85" s="47">
        <f t="shared" si="2"/>
        <v>0.10470012790968358</v>
      </c>
      <c r="G85" s="7"/>
      <c r="H85" s="7"/>
      <c r="I85" s="8"/>
      <c r="J85" s="8"/>
      <c r="K85" s="8"/>
      <c r="L85" s="9"/>
    </row>
    <row r="86" spans="1:12" ht="12.75" customHeight="1">
      <c r="A86" s="16"/>
      <c r="B86" s="57"/>
      <c r="C86" s="58" t="s">
        <v>110</v>
      </c>
      <c r="D86" s="59"/>
      <c r="E86" s="78">
        <v>6494275.76</v>
      </c>
      <c r="F86" s="47">
        <f t="shared" si="2"/>
        <v>0.10227486730517833</v>
      </c>
      <c r="G86" s="7"/>
      <c r="H86" s="7"/>
      <c r="I86" s="8"/>
      <c r="J86" s="8"/>
      <c r="K86" s="8"/>
      <c r="L86" s="9"/>
    </row>
    <row r="87" spans="1:12" ht="12.75" customHeight="1">
      <c r="A87" s="16"/>
      <c r="B87" s="57"/>
      <c r="C87" s="58" t="s">
        <v>111</v>
      </c>
      <c r="D87" s="59"/>
      <c r="E87" s="78">
        <v>6375186</v>
      </c>
      <c r="F87" s="47">
        <f t="shared" si="2"/>
        <v>0.10039938652001909</v>
      </c>
      <c r="G87" s="7"/>
      <c r="H87" s="7"/>
      <c r="I87" s="8"/>
      <c r="J87" s="8"/>
      <c r="K87" s="8"/>
      <c r="L87" s="9"/>
    </row>
    <row r="88" spans="1:12" ht="12.75" customHeight="1">
      <c r="A88" s="16"/>
      <c r="B88" s="57"/>
      <c r="C88" s="58" t="s">
        <v>112</v>
      </c>
      <c r="D88" s="59"/>
      <c r="E88" s="78">
        <v>6290054.26</v>
      </c>
      <c r="F88" s="47">
        <f t="shared" si="2"/>
        <v>0.09905869238664292</v>
      </c>
      <c r="G88" s="7"/>
      <c r="H88" s="7"/>
      <c r="I88" s="8"/>
      <c r="J88" s="8"/>
      <c r="K88" s="8"/>
      <c r="L88" s="9"/>
    </row>
    <row r="89" spans="1:12" ht="12.75" customHeight="1">
      <c r="A89" s="16"/>
      <c r="B89" s="57"/>
      <c r="C89" s="58" t="s">
        <v>113</v>
      </c>
      <c r="D89" s="59"/>
      <c r="E89" s="78">
        <v>6021726.8</v>
      </c>
      <c r="F89" s="47">
        <f t="shared" si="2"/>
        <v>0.09483294707184349</v>
      </c>
      <c r="G89" s="7"/>
      <c r="H89" s="7"/>
      <c r="I89" s="8"/>
      <c r="J89" s="8"/>
      <c r="K89" s="8"/>
      <c r="L89" s="9"/>
    </row>
    <row r="90" spans="1:12" ht="12.75" customHeight="1">
      <c r="A90" s="16"/>
      <c r="B90" s="57"/>
      <c r="C90" s="58" t="s">
        <v>114</v>
      </c>
      <c r="D90" s="59"/>
      <c r="E90" s="78">
        <v>5627478.75</v>
      </c>
      <c r="F90" s="47">
        <f t="shared" si="2"/>
        <v>0.0886241458922836</v>
      </c>
      <c r="G90" s="7"/>
      <c r="H90" s="7"/>
      <c r="I90" s="8"/>
      <c r="J90" s="8"/>
      <c r="K90" s="8"/>
      <c r="L90" s="9"/>
    </row>
    <row r="91" spans="1:12" ht="12.75" customHeight="1">
      <c r="A91" s="16"/>
      <c r="B91" s="57"/>
      <c r="C91" s="58" t="s">
        <v>115</v>
      </c>
      <c r="D91" s="59"/>
      <c r="E91" s="78">
        <v>4607017.98</v>
      </c>
      <c r="F91" s="47">
        <f t="shared" si="2"/>
        <v>0.07255345630365884</v>
      </c>
      <c r="G91" s="7"/>
      <c r="H91" s="7"/>
      <c r="I91" s="8"/>
      <c r="J91" s="8"/>
      <c r="K91" s="8"/>
      <c r="L91" s="9"/>
    </row>
    <row r="92" spans="1:12" ht="12.75" customHeight="1">
      <c r="A92" s="16"/>
      <c r="B92" s="57"/>
      <c r="C92" s="58" t="s">
        <v>116</v>
      </c>
      <c r="D92" s="59"/>
      <c r="E92" s="78">
        <v>4162647.68</v>
      </c>
      <c r="F92" s="47">
        <f t="shared" si="2"/>
        <v>0.06555530667983346</v>
      </c>
      <c r="G92" s="7"/>
      <c r="H92" s="7"/>
      <c r="I92" s="8"/>
      <c r="J92" s="8"/>
      <c r="K92" s="8"/>
      <c r="L92" s="9"/>
    </row>
    <row r="93" spans="1:12" ht="12.75" customHeight="1">
      <c r="A93" s="16"/>
      <c r="B93" s="57"/>
      <c r="C93" s="58" t="s">
        <v>117</v>
      </c>
      <c r="D93" s="59"/>
      <c r="E93" s="78">
        <v>4087238.54</v>
      </c>
      <c r="F93" s="47">
        <f t="shared" si="2"/>
        <v>0.06436772856148487</v>
      </c>
      <c r="G93" s="7"/>
      <c r="H93" s="7"/>
      <c r="I93" s="8"/>
      <c r="J93" s="8"/>
      <c r="K93" s="8"/>
      <c r="L93" s="9"/>
    </row>
    <row r="94" spans="1:12" ht="12.75" customHeight="1">
      <c r="A94" s="16"/>
      <c r="B94" s="57"/>
      <c r="C94" s="58" t="s">
        <v>118</v>
      </c>
      <c r="D94" s="59"/>
      <c r="E94" s="78">
        <v>4022287.5</v>
      </c>
      <c r="F94" s="47">
        <f t="shared" si="2"/>
        <v>0.06334484945335575</v>
      </c>
      <c r="G94" s="7"/>
      <c r="H94" s="7"/>
      <c r="I94" s="8"/>
      <c r="J94" s="8"/>
      <c r="K94" s="8"/>
      <c r="L94" s="9"/>
    </row>
    <row r="95" spans="1:12" ht="12.75" customHeight="1">
      <c r="A95" s="16"/>
      <c r="B95" s="57"/>
      <c r="C95" s="58" t="s">
        <v>119</v>
      </c>
      <c r="D95" s="59"/>
      <c r="E95" s="78">
        <v>3913727.28</v>
      </c>
      <c r="F95" s="47">
        <f t="shared" si="2"/>
        <v>0.06163519274867634</v>
      </c>
      <c r="G95" s="7"/>
      <c r="H95" s="7"/>
      <c r="I95" s="8"/>
      <c r="J95" s="8"/>
      <c r="K95" s="8"/>
      <c r="L95" s="9"/>
    </row>
    <row r="96" spans="1:12" ht="12.75" customHeight="1">
      <c r="A96" s="16"/>
      <c r="B96" s="57"/>
      <c r="C96" s="58" t="s">
        <v>120</v>
      </c>
      <c r="D96" s="59"/>
      <c r="E96" s="78">
        <v>3574843.8</v>
      </c>
      <c r="F96" s="47">
        <f t="shared" si="2"/>
        <v>0.05629829850060747</v>
      </c>
      <c r="G96" s="7"/>
      <c r="H96" s="7"/>
      <c r="I96" s="8"/>
      <c r="J96" s="8"/>
      <c r="K96" s="8"/>
      <c r="L96" s="9"/>
    </row>
    <row r="97" spans="1:12" ht="12.75" customHeight="1">
      <c r="A97" s="16"/>
      <c r="B97" s="57"/>
      <c r="C97" s="58" t="s">
        <v>121</v>
      </c>
      <c r="D97" s="59"/>
      <c r="E97" s="78">
        <v>3518037.42</v>
      </c>
      <c r="F97" s="47">
        <f t="shared" si="2"/>
        <v>0.05540368527639361</v>
      </c>
      <c r="G97" s="7"/>
      <c r="H97" s="7"/>
      <c r="I97" s="8"/>
      <c r="J97" s="8"/>
      <c r="K97" s="8"/>
      <c r="L97" s="9"/>
    </row>
    <row r="98" spans="1:12" ht="12.75" customHeight="1">
      <c r="A98" s="16"/>
      <c r="B98" s="57"/>
      <c r="C98" s="58" t="s">
        <v>122</v>
      </c>
      <c r="D98" s="59"/>
      <c r="E98" s="78">
        <v>3227372.5</v>
      </c>
      <c r="F98" s="47">
        <f aca="true" t="shared" si="3" ref="F98:F114">E98/$E$4*100</f>
        <v>0.05082615927936539</v>
      </c>
      <c r="G98" s="7"/>
      <c r="H98" s="7"/>
      <c r="I98" s="8"/>
      <c r="J98" s="8"/>
      <c r="K98" s="8"/>
      <c r="L98" s="9"/>
    </row>
    <row r="99" spans="1:12" ht="12.75" customHeight="1">
      <c r="A99" s="16"/>
      <c r="B99" s="57"/>
      <c r="C99" s="58" t="s">
        <v>123</v>
      </c>
      <c r="D99" s="59"/>
      <c r="E99" s="78">
        <v>3024436.5</v>
      </c>
      <c r="F99" s="47">
        <f t="shared" si="3"/>
        <v>0.04763022901116198</v>
      </c>
      <c r="G99" s="7"/>
      <c r="H99" s="7"/>
      <c r="I99" s="8"/>
      <c r="J99" s="8"/>
      <c r="K99" s="8"/>
      <c r="L99" s="9"/>
    </row>
    <row r="100" spans="1:12" ht="12.75" customHeight="1">
      <c r="A100" s="16"/>
      <c r="B100" s="57"/>
      <c r="C100" s="58" t="s">
        <v>124</v>
      </c>
      <c r="D100" s="59"/>
      <c r="E100" s="78">
        <v>2745000</v>
      </c>
      <c r="F100" s="47">
        <f t="shared" si="3"/>
        <v>0.043229533381057804</v>
      </c>
      <c r="G100" s="7"/>
      <c r="H100" s="7"/>
      <c r="I100" s="8"/>
      <c r="J100" s="8"/>
      <c r="K100" s="8"/>
      <c r="L100" s="9"/>
    </row>
    <row r="101" spans="1:12" ht="12.75" customHeight="1">
      <c r="A101" s="16"/>
      <c r="B101" s="57"/>
      <c r="C101" s="58" t="s">
        <v>149</v>
      </c>
      <c r="D101" s="59"/>
      <c r="E101" s="78">
        <v>2643096.4</v>
      </c>
      <c r="F101" s="47">
        <f t="shared" si="3"/>
        <v>0.04162470821608514</v>
      </c>
      <c r="G101" s="7"/>
      <c r="H101" s="7"/>
      <c r="I101" s="8"/>
      <c r="J101" s="8"/>
      <c r="K101" s="8"/>
      <c r="L101" s="9"/>
    </row>
    <row r="102" spans="1:12" ht="12.75" customHeight="1">
      <c r="A102" s="16"/>
      <c r="B102" s="57"/>
      <c r="C102" s="58" t="s">
        <v>125</v>
      </c>
      <c r="D102" s="59"/>
      <c r="E102" s="78">
        <v>2505074.6</v>
      </c>
      <c r="F102" s="47">
        <f t="shared" si="3"/>
        <v>0.039451076882601105</v>
      </c>
      <c r="G102" s="7"/>
      <c r="H102" s="7"/>
      <c r="I102" s="8"/>
      <c r="J102" s="8"/>
      <c r="K102" s="8"/>
      <c r="L102" s="9"/>
    </row>
    <row r="103" spans="1:12" ht="12.75" customHeight="1">
      <c r="A103" s="16"/>
      <c r="B103" s="57"/>
      <c r="C103" s="58" t="s">
        <v>126</v>
      </c>
      <c r="D103" s="59"/>
      <c r="E103" s="78">
        <v>2395683.22</v>
      </c>
      <c r="F103" s="47">
        <f t="shared" si="3"/>
        <v>0.03772833068467397</v>
      </c>
      <c r="G103" s="7"/>
      <c r="H103" s="7"/>
      <c r="I103" s="8"/>
      <c r="J103" s="8"/>
      <c r="K103" s="8"/>
      <c r="L103" s="9"/>
    </row>
    <row r="104" spans="1:12" ht="12.75" customHeight="1">
      <c r="A104" s="16"/>
      <c r="B104" s="57"/>
      <c r="C104" s="58" t="s">
        <v>127</v>
      </c>
      <c r="D104" s="59"/>
      <c r="E104" s="78">
        <v>2284912.8</v>
      </c>
      <c r="F104" s="47">
        <f t="shared" si="3"/>
        <v>0.03598386672510246</v>
      </c>
      <c r="G104" s="7"/>
      <c r="H104" s="7"/>
      <c r="I104" s="8"/>
      <c r="J104" s="8"/>
      <c r="K104" s="8"/>
      <c r="L104" s="9"/>
    </row>
    <row r="105" spans="1:12" ht="12.75" customHeight="1">
      <c r="A105" s="16"/>
      <c r="B105" s="57"/>
      <c r="C105" s="58" t="s">
        <v>128</v>
      </c>
      <c r="D105" s="59"/>
      <c r="E105" s="78">
        <v>2103864.45</v>
      </c>
      <c r="F105" s="47">
        <f t="shared" si="3"/>
        <v>0.033132633322585</v>
      </c>
      <c r="G105" s="7"/>
      <c r="H105" s="7"/>
      <c r="I105" s="8"/>
      <c r="J105" s="8"/>
      <c r="K105" s="8"/>
      <c r="L105" s="9"/>
    </row>
    <row r="106" spans="1:12" ht="12.75" customHeight="1">
      <c r="A106" s="16"/>
      <c r="B106" s="57"/>
      <c r="C106" s="58" t="s">
        <v>129</v>
      </c>
      <c r="D106" s="59"/>
      <c r="E106" s="78">
        <v>1410163.52</v>
      </c>
      <c r="F106" s="47">
        <f t="shared" si="3"/>
        <v>0.022207909275260465</v>
      </c>
      <c r="G106" s="7"/>
      <c r="H106" s="7"/>
      <c r="I106" s="8"/>
      <c r="J106" s="8"/>
      <c r="K106" s="8"/>
      <c r="L106" s="9"/>
    </row>
    <row r="107" spans="1:12" ht="12.75" customHeight="1">
      <c r="A107" s="16"/>
      <c r="B107" s="57"/>
      <c r="C107" s="58" t="s">
        <v>130</v>
      </c>
      <c r="D107" s="59"/>
      <c r="E107" s="78">
        <v>1184546.88</v>
      </c>
      <c r="F107" s="47">
        <f t="shared" si="3"/>
        <v>0.018654793766990117</v>
      </c>
      <c r="G107" s="7"/>
      <c r="H107" s="7"/>
      <c r="I107" s="8"/>
      <c r="J107" s="8"/>
      <c r="K107" s="8"/>
      <c r="L107" s="9"/>
    </row>
    <row r="108" spans="1:12" ht="12.75" customHeight="1">
      <c r="A108" s="16"/>
      <c r="B108" s="57"/>
      <c r="C108" s="58" t="s">
        <v>131</v>
      </c>
      <c r="D108" s="59"/>
      <c r="E108" s="78">
        <v>1114082.75</v>
      </c>
      <c r="F108" s="47">
        <f t="shared" si="3"/>
        <v>0.017545091960067642</v>
      </c>
      <c r="G108" s="7"/>
      <c r="H108" s="7"/>
      <c r="I108" s="8"/>
      <c r="J108" s="8"/>
      <c r="K108" s="8"/>
      <c r="L108" s="9"/>
    </row>
    <row r="109" spans="1:12" ht="12.75" customHeight="1">
      <c r="A109" s="16"/>
      <c r="B109" s="57"/>
      <c r="C109" s="58" t="s">
        <v>132</v>
      </c>
      <c r="D109" s="59"/>
      <c r="E109" s="78">
        <v>909623.59</v>
      </c>
      <c r="F109" s="47">
        <f t="shared" si="3"/>
        <v>0.014325174261603875</v>
      </c>
      <c r="G109" s="7"/>
      <c r="H109" s="7"/>
      <c r="I109" s="8"/>
      <c r="J109" s="8"/>
      <c r="K109" s="8"/>
      <c r="L109" s="9"/>
    </row>
    <row r="110" spans="1:12" ht="12.75" customHeight="1">
      <c r="A110" s="16"/>
      <c r="B110" s="57"/>
      <c r="C110" s="58" t="s">
        <v>133</v>
      </c>
      <c r="D110" s="59"/>
      <c r="E110" s="78">
        <v>904124.09</v>
      </c>
      <c r="F110" s="47">
        <f t="shared" si="3"/>
        <v>0.014238565584434794</v>
      </c>
      <c r="G110" s="7"/>
      <c r="H110" s="7"/>
      <c r="I110" s="8"/>
      <c r="J110" s="8"/>
      <c r="K110" s="8"/>
      <c r="L110" s="9"/>
    </row>
    <row r="111" spans="1:12" ht="12.75" customHeight="1">
      <c r="A111" s="16"/>
      <c r="B111" s="57"/>
      <c r="C111" s="58" t="s">
        <v>134</v>
      </c>
      <c r="D111" s="59"/>
      <c r="E111" s="78">
        <v>835887.36</v>
      </c>
      <c r="F111" s="47">
        <f t="shared" si="3"/>
        <v>0.013163941905983346</v>
      </c>
      <c r="G111" s="7"/>
      <c r="H111" s="7"/>
      <c r="I111" s="8"/>
      <c r="J111" s="8"/>
      <c r="K111" s="8"/>
      <c r="L111" s="9"/>
    </row>
    <row r="112" spans="1:12" ht="12.75" customHeight="1">
      <c r="A112" s="16"/>
      <c r="B112" s="57"/>
      <c r="C112" s="58" t="s">
        <v>135</v>
      </c>
      <c r="D112" s="59"/>
      <c r="E112" s="78">
        <v>831400</v>
      </c>
      <c r="F112" s="47">
        <f t="shared" si="3"/>
        <v>0.013093272879056997</v>
      </c>
      <c r="G112" s="7"/>
      <c r="H112" s="7"/>
      <c r="I112" s="8"/>
      <c r="J112" s="8"/>
      <c r="K112" s="8"/>
      <c r="L112" s="9"/>
    </row>
    <row r="113" spans="1:12" ht="12.75" customHeight="1">
      <c r="A113" s="16"/>
      <c r="B113" s="57"/>
      <c r="C113" s="58" t="s">
        <v>136</v>
      </c>
      <c r="D113" s="59"/>
      <c r="E113" s="78">
        <v>251952.03</v>
      </c>
      <c r="F113" s="47">
        <f t="shared" si="3"/>
        <v>0.003967857446743271</v>
      </c>
      <c r="G113" s="7"/>
      <c r="H113" s="7"/>
      <c r="I113" s="8"/>
      <c r="J113" s="8"/>
      <c r="K113" s="8"/>
      <c r="L113" s="9"/>
    </row>
    <row r="114" spans="1:12" ht="12.75" customHeight="1">
      <c r="A114" s="16"/>
      <c r="B114" s="57"/>
      <c r="C114" s="58" t="s">
        <v>137</v>
      </c>
      <c r="D114" s="59"/>
      <c r="E114" s="78">
        <v>67467.66</v>
      </c>
      <c r="F114" s="47">
        <f t="shared" si="3"/>
        <v>0.0010625120073267243</v>
      </c>
      <c r="G114" s="7"/>
      <c r="H114" s="7"/>
      <c r="I114" s="8"/>
      <c r="J114" s="8"/>
      <c r="K114" s="8"/>
      <c r="L114" s="9"/>
    </row>
    <row r="115" spans="1:12" ht="12.75" customHeight="1" thickBot="1">
      <c r="A115" s="20"/>
      <c r="B115" s="60"/>
      <c r="C115" s="61"/>
      <c r="D115" s="62"/>
      <c r="E115" s="94"/>
      <c r="F115" s="63"/>
      <c r="G115" s="7"/>
      <c r="H115" s="7"/>
      <c r="I115" s="8"/>
      <c r="J115" s="8"/>
      <c r="K115" s="8"/>
      <c r="L115" s="9"/>
    </row>
    <row r="116" spans="1:12" ht="38.25" customHeight="1" thickBot="1">
      <c r="A116" s="29"/>
      <c r="B116" s="46">
        <v>3</v>
      </c>
      <c r="C116" s="114" t="s">
        <v>19</v>
      </c>
      <c r="D116" s="115"/>
      <c r="E116" s="95">
        <f>SUM(E117:E127)</f>
        <v>341111489.36</v>
      </c>
      <c r="F116" s="96">
        <f>E116/$E$4*100</f>
        <v>5.371981973023848</v>
      </c>
      <c r="G116" s="7"/>
      <c r="H116" s="7"/>
      <c r="I116" s="8"/>
      <c r="J116" s="8"/>
      <c r="K116" s="8"/>
      <c r="L116" s="9"/>
    </row>
    <row r="117" spans="1:12" ht="12.75" customHeight="1">
      <c r="A117" s="16"/>
      <c r="B117" s="57"/>
      <c r="C117" s="58" t="s">
        <v>138</v>
      </c>
      <c r="D117" s="59"/>
      <c r="E117" s="78">
        <v>49223552</v>
      </c>
      <c r="F117" s="47">
        <f aca="true" t="shared" si="4" ref="F117:F127">E117/$E$4*100</f>
        <v>0.7751953312634735</v>
      </c>
      <c r="G117" s="7"/>
      <c r="H117" s="7"/>
      <c r="I117" s="8"/>
      <c r="J117" s="8"/>
      <c r="K117" s="8"/>
      <c r="L117" s="9"/>
    </row>
    <row r="118" spans="1:12" ht="12.75" customHeight="1">
      <c r="A118" s="16"/>
      <c r="B118" s="57"/>
      <c r="C118" s="58" t="s">
        <v>139</v>
      </c>
      <c r="D118" s="59"/>
      <c r="E118" s="78">
        <v>43674326.89</v>
      </c>
      <c r="F118" s="47">
        <f t="shared" si="4"/>
        <v>0.6878035599950766</v>
      </c>
      <c r="G118" s="7"/>
      <c r="H118" s="7"/>
      <c r="I118" s="8"/>
      <c r="J118" s="8"/>
      <c r="K118" s="8"/>
      <c r="L118" s="9"/>
    </row>
    <row r="119" spans="1:12" ht="12.75" customHeight="1">
      <c r="A119" s="16"/>
      <c r="B119" s="57"/>
      <c r="C119" s="58" t="s">
        <v>140</v>
      </c>
      <c r="D119" s="59"/>
      <c r="E119" s="78">
        <v>41169096.89</v>
      </c>
      <c r="F119" s="47">
        <f t="shared" si="4"/>
        <v>0.6483500358011869</v>
      </c>
      <c r="G119" s="7"/>
      <c r="H119" s="7"/>
      <c r="I119" s="8"/>
      <c r="J119" s="8"/>
      <c r="K119" s="8"/>
      <c r="L119" s="9"/>
    </row>
    <row r="120" spans="1:12" ht="12.75" customHeight="1">
      <c r="A120" s="16"/>
      <c r="B120" s="57"/>
      <c r="C120" s="58" t="s">
        <v>146</v>
      </c>
      <c r="D120" s="59"/>
      <c r="E120" s="78">
        <v>40820125.44</v>
      </c>
      <c r="F120" s="47">
        <f t="shared" si="4"/>
        <v>0.6428542715218385</v>
      </c>
      <c r="G120" s="7"/>
      <c r="H120" s="7"/>
      <c r="I120" s="8"/>
      <c r="J120" s="8"/>
      <c r="K120" s="8"/>
      <c r="L120" s="9"/>
    </row>
    <row r="121" spans="1:12" ht="12.75" customHeight="1">
      <c r="A121" s="16"/>
      <c r="B121" s="57"/>
      <c r="C121" s="58" t="s">
        <v>141</v>
      </c>
      <c r="D121" s="59"/>
      <c r="E121" s="78">
        <v>31531869.15</v>
      </c>
      <c r="F121" s="47">
        <f t="shared" si="4"/>
        <v>0.4965785027275306</v>
      </c>
      <c r="G121" s="7"/>
      <c r="H121" s="7"/>
      <c r="I121" s="8"/>
      <c r="J121" s="8"/>
      <c r="K121" s="8"/>
      <c r="L121" s="9"/>
    </row>
    <row r="122" spans="1:12" ht="12.75" customHeight="1">
      <c r="A122" s="16"/>
      <c r="B122" s="57"/>
      <c r="C122" s="58" t="s">
        <v>142</v>
      </c>
      <c r="D122" s="59"/>
      <c r="E122" s="78">
        <v>31291238.4</v>
      </c>
      <c r="F122" s="47">
        <f t="shared" si="4"/>
        <v>0.49278893805006835</v>
      </c>
      <c r="G122" s="7"/>
      <c r="H122" s="7"/>
      <c r="I122" s="8"/>
      <c r="J122" s="8"/>
      <c r="K122" s="8"/>
      <c r="L122" s="9"/>
    </row>
    <row r="123" spans="1:12" ht="12.75" customHeight="1">
      <c r="A123" s="16"/>
      <c r="B123" s="57"/>
      <c r="C123" s="58" t="s">
        <v>143</v>
      </c>
      <c r="D123" s="59"/>
      <c r="E123" s="78">
        <v>26460245.76</v>
      </c>
      <c r="F123" s="47">
        <f t="shared" si="4"/>
        <v>0.41670822490087917</v>
      </c>
      <c r="G123" s="7"/>
      <c r="H123" s="7"/>
      <c r="I123" s="8"/>
      <c r="J123" s="8"/>
      <c r="K123" s="8"/>
      <c r="L123" s="9"/>
    </row>
    <row r="124" spans="1:12" ht="12.75" customHeight="1">
      <c r="A124" s="16"/>
      <c r="B124" s="57"/>
      <c r="C124" s="58" t="s">
        <v>147</v>
      </c>
      <c r="D124" s="59"/>
      <c r="E124" s="78">
        <v>22884480</v>
      </c>
      <c r="F124" s="47">
        <f t="shared" si="4"/>
        <v>0.3603954069465026</v>
      </c>
      <c r="G124" s="7"/>
      <c r="H124" s="7"/>
      <c r="I124" s="8"/>
      <c r="J124" s="8"/>
      <c r="K124" s="8"/>
      <c r="L124" s="9"/>
    </row>
    <row r="125" spans="1:12" ht="12.75" customHeight="1">
      <c r="A125" s="16"/>
      <c r="B125" s="57"/>
      <c r="C125" s="58" t="s">
        <v>144</v>
      </c>
      <c r="D125" s="59"/>
      <c r="E125" s="78">
        <v>19620735.8</v>
      </c>
      <c r="F125" s="47">
        <f t="shared" si="4"/>
        <v>0.3089964492630295</v>
      </c>
      <c r="G125" s="7"/>
      <c r="H125" s="7"/>
      <c r="I125" s="8"/>
      <c r="J125" s="8"/>
      <c r="K125" s="8"/>
      <c r="L125" s="9"/>
    </row>
    <row r="126" spans="1:12" ht="12.75" customHeight="1">
      <c r="A126" s="16"/>
      <c r="B126" s="57"/>
      <c r="C126" s="58" t="s">
        <v>148</v>
      </c>
      <c r="D126" s="59"/>
      <c r="E126" s="78">
        <v>18742501.91</v>
      </c>
      <c r="F126" s="47">
        <f t="shared" si="4"/>
        <v>0.29516561455842794</v>
      </c>
      <c r="G126" s="7"/>
      <c r="H126" s="7"/>
      <c r="I126" s="8"/>
      <c r="J126" s="8"/>
      <c r="K126" s="8"/>
      <c r="L126" s="9"/>
    </row>
    <row r="127" spans="1:12" ht="12.75" customHeight="1">
      <c r="A127" s="16"/>
      <c r="B127" s="57"/>
      <c r="C127" s="58" t="s">
        <v>145</v>
      </c>
      <c r="D127" s="59"/>
      <c r="E127" s="78">
        <v>15693317.12</v>
      </c>
      <c r="F127" s="47">
        <f t="shared" si="4"/>
        <v>0.24714563799583456</v>
      </c>
      <c r="G127" s="7"/>
      <c r="H127" s="7"/>
      <c r="I127" s="8"/>
      <c r="J127" s="8"/>
      <c r="K127" s="8"/>
      <c r="L127" s="9"/>
    </row>
    <row r="128" spans="1:11" ht="12" customHeight="1" thickBot="1">
      <c r="A128" s="27"/>
      <c r="B128" s="53"/>
      <c r="C128" s="54"/>
      <c r="D128" s="55"/>
      <c r="E128" s="79"/>
      <c r="F128" s="64"/>
      <c r="G128" s="10"/>
      <c r="H128" s="7"/>
      <c r="I128" s="8"/>
      <c r="J128" s="8"/>
      <c r="K128" s="9"/>
    </row>
    <row r="129" spans="1:11" ht="14.25" customHeight="1" thickBot="1">
      <c r="A129" s="29"/>
      <c r="B129" s="46">
        <v>4</v>
      </c>
      <c r="C129" s="103" t="s">
        <v>11</v>
      </c>
      <c r="D129" s="103"/>
      <c r="E129" s="95">
        <f>SUM(E130:E132)</f>
        <v>19980736.84</v>
      </c>
      <c r="F129" s="96">
        <f>E129/$E$4*100</f>
        <v>0.3146659126422264</v>
      </c>
      <c r="G129" s="10"/>
      <c r="H129" s="7"/>
      <c r="I129" s="8"/>
      <c r="J129" s="8"/>
      <c r="K129" s="9"/>
    </row>
    <row r="130" spans="1:12" ht="12.75" customHeight="1">
      <c r="A130" s="16"/>
      <c r="B130" s="57"/>
      <c r="C130" s="58" t="s">
        <v>62</v>
      </c>
      <c r="D130" s="59"/>
      <c r="E130" s="78">
        <v>9468861.66</v>
      </c>
      <c r="F130" s="47">
        <f>E130/$E$4*100</f>
        <v>0.14912002594229085</v>
      </c>
      <c r="G130" s="7"/>
      <c r="H130" s="7"/>
      <c r="I130" s="8"/>
      <c r="J130" s="8"/>
      <c r="K130" s="8"/>
      <c r="L130" s="9"/>
    </row>
    <row r="131" spans="1:12" ht="12.75" customHeight="1">
      <c r="A131" s="16"/>
      <c r="B131" s="57"/>
      <c r="C131" s="58" t="s">
        <v>63</v>
      </c>
      <c r="D131" s="59"/>
      <c r="E131" s="78">
        <v>8818250</v>
      </c>
      <c r="F131" s="47">
        <f>E131/$E$4*100</f>
        <v>0.138873891707655</v>
      </c>
      <c r="G131" s="7"/>
      <c r="H131" s="7"/>
      <c r="I131" s="8"/>
      <c r="J131" s="8"/>
      <c r="K131" s="8"/>
      <c r="L131" s="9"/>
    </row>
    <row r="132" spans="1:12" ht="12.75" customHeight="1">
      <c r="A132" s="16"/>
      <c r="B132" s="57"/>
      <c r="C132" s="58" t="s">
        <v>64</v>
      </c>
      <c r="D132" s="59"/>
      <c r="E132" s="78">
        <v>1693625.18</v>
      </c>
      <c r="F132" s="47">
        <f>E132/$E$4*100</f>
        <v>0.02667199499228052</v>
      </c>
      <c r="G132" s="7"/>
      <c r="H132" s="7"/>
      <c r="I132" s="8"/>
      <c r="J132" s="8"/>
      <c r="K132" s="8"/>
      <c r="L132" s="9"/>
    </row>
    <row r="133" spans="1:11" ht="12" customHeight="1" thickBot="1">
      <c r="A133" s="20"/>
      <c r="B133" s="53"/>
      <c r="C133" s="65"/>
      <c r="D133" s="65"/>
      <c r="E133" s="28"/>
      <c r="F133" s="66"/>
      <c r="G133" s="10"/>
      <c r="H133" s="7"/>
      <c r="I133" s="8"/>
      <c r="J133" s="8"/>
      <c r="K133" s="9"/>
    </row>
    <row r="134" spans="1:6" ht="29.25" customHeight="1" thickBot="1">
      <c r="A134" s="29"/>
      <c r="B134" s="46">
        <v>5</v>
      </c>
      <c r="C134" s="88" t="s">
        <v>55</v>
      </c>
      <c r="D134" s="87" t="s">
        <v>50</v>
      </c>
      <c r="E134" s="95">
        <f>SUM(E135)</f>
        <v>24257396.12</v>
      </c>
      <c r="F134" s="96">
        <f>E134/$E$4*100</f>
        <v>0.3820167268878259</v>
      </c>
    </row>
    <row r="135" spans="1:12" ht="12.75" customHeight="1">
      <c r="A135" s="16"/>
      <c r="B135" s="57"/>
      <c r="C135" s="58" t="s">
        <v>54</v>
      </c>
      <c r="D135" s="52">
        <v>45402</v>
      </c>
      <c r="E135" s="78">
        <v>24257396.12</v>
      </c>
      <c r="F135" s="47">
        <f>E135/$E$4*100</f>
        <v>0.3820167268878259</v>
      </c>
      <c r="G135" s="7"/>
      <c r="H135" s="7"/>
      <c r="I135" s="8"/>
      <c r="J135" s="8"/>
      <c r="K135" s="8"/>
      <c r="L135" s="9"/>
    </row>
    <row r="136" spans="1:11" ht="12" customHeight="1" thickBot="1">
      <c r="A136" s="20"/>
      <c r="B136" s="53"/>
      <c r="C136" s="54"/>
      <c r="D136" s="55"/>
      <c r="E136" s="79"/>
      <c r="F136" s="64"/>
      <c r="G136" s="10"/>
      <c r="H136" s="7"/>
      <c r="I136" s="8"/>
      <c r="J136" s="8"/>
      <c r="K136" s="9"/>
    </row>
    <row r="137" spans="1:6" ht="65.25" customHeight="1" thickBot="1">
      <c r="A137" s="29"/>
      <c r="B137" s="46">
        <v>6</v>
      </c>
      <c r="C137" s="85" t="s">
        <v>53</v>
      </c>
      <c r="D137" s="87" t="s">
        <v>50</v>
      </c>
      <c r="E137" s="95">
        <f>SUM(E138)</f>
        <v>3712020</v>
      </c>
      <c r="F137" s="96">
        <f>E137/$E$4*100</f>
        <v>0.058458612933025206</v>
      </c>
    </row>
    <row r="138" spans="1:12" ht="12.75" customHeight="1">
      <c r="A138" s="16"/>
      <c r="B138" s="57"/>
      <c r="C138" s="58" t="s">
        <v>49</v>
      </c>
      <c r="D138" s="52">
        <v>41612</v>
      </c>
      <c r="E138" s="78">
        <v>3712020</v>
      </c>
      <c r="F138" s="47">
        <f>E138/$E$4*100</f>
        <v>0.058458612933025206</v>
      </c>
      <c r="G138" s="7"/>
      <c r="H138" s="7"/>
      <c r="I138" s="8"/>
      <c r="J138" s="8"/>
      <c r="K138" s="8"/>
      <c r="L138" s="9"/>
    </row>
    <row r="139" spans="1:11" ht="12" customHeight="1" thickBot="1">
      <c r="A139" s="20"/>
      <c r="B139" s="53"/>
      <c r="C139" s="54"/>
      <c r="D139" s="55"/>
      <c r="E139" s="79"/>
      <c r="F139" s="64"/>
      <c r="G139" s="10"/>
      <c r="H139" s="7"/>
      <c r="I139" s="8"/>
      <c r="J139" s="8"/>
      <c r="K139" s="9"/>
    </row>
    <row r="140" spans="1:11" ht="73.5" customHeight="1" thickBot="1">
      <c r="A140" s="29"/>
      <c r="B140" s="46">
        <v>7</v>
      </c>
      <c r="C140" s="85" t="s">
        <v>51</v>
      </c>
      <c r="D140" s="87" t="s">
        <v>50</v>
      </c>
      <c r="E140" s="95">
        <f>SUM(E141:E142)</f>
        <v>100247855</v>
      </c>
      <c r="F140" s="96">
        <f>E140/$E$4*100</f>
        <v>1.5787497246273015</v>
      </c>
      <c r="G140" s="10"/>
      <c r="H140" s="7"/>
      <c r="I140" s="8"/>
      <c r="J140" s="8"/>
      <c r="K140" s="9"/>
    </row>
    <row r="141" spans="1:12" ht="12.75" customHeight="1">
      <c r="A141" s="16"/>
      <c r="B141" s="57"/>
      <c r="C141" s="58" t="s">
        <v>48</v>
      </c>
      <c r="D141" s="52">
        <v>43038</v>
      </c>
      <c r="E141" s="78">
        <v>50191945</v>
      </c>
      <c r="F141" s="47">
        <f>E141/$E$4*100</f>
        <v>0.7904460334563634</v>
      </c>
      <c r="G141" s="7"/>
      <c r="H141" s="7"/>
      <c r="I141" s="8"/>
      <c r="J141" s="8"/>
      <c r="K141" s="8"/>
      <c r="L141" s="9"/>
    </row>
    <row r="142" spans="1:12" ht="12.75" customHeight="1">
      <c r="A142" s="16"/>
      <c r="B142" s="57"/>
      <c r="C142" s="58" t="s">
        <v>48</v>
      </c>
      <c r="D142" s="52">
        <v>43269</v>
      </c>
      <c r="E142" s="78">
        <v>50055910</v>
      </c>
      <c r="F142" s="47">
        <f>E142/$E$4*100</f>
        <v>0.7883036911709381</v>
      </c>
      <c r="G142" s="7"/>
      <c r="H142" s="7"/>
      <c r="I142" s="8"/>
      <c r="J142" s="8"/>
      <c r="K142" s="8"/>
      <c r="L142" s="9"/>
    </row>
    <row r="143" spans="1:6" ht="12" customHeight="1" thickBot="1">
      <c r="A143" s="20"/>
      <c r="B143" s="53"/>
      <c r="C143" s="54"/>
      <c r="D143" s="55"/>
      <c r="E143" s="79"/>
      <c r="F143" s="64"/>
    </row>
    <row r="144" spans="1:11" ht="62.25" customHeight="1" thickBot="1">
      <c r="A144" s="29"/>
      <c r="B144" s="67">
        <v>8</v>
      </c>
      <c r="C144" s="89" t="s">
        <v>34</v>
      </c>
      <c r="D144" s="87" t="s">
        <v>50</v>
      </c>
      <c r="E144" s="97">
        <f>SUM(E145:E146)</f>
        <v>81934190</v>
      </c>
      <c r="F144" s="96">
        <f>E144/$E$4*100</f>
        <v>1.2903376326611775</v>
      </c>
      <c r="G144" s="10"/>
      <c r="H144" s="7"/>
      <c r="I144" s="8"/>
      <c r="J144" s="8"/>
      <c r="K144" s="9"/>
    </row>
    <row r="145" spans="1:12" ht="12.75" customHeight="1">
      <c r="A145" s="16"/>
      <c r="B145" s="57"/>
      <c r="C145" s="100" t="s">
        <v>52</v>
      </c>
      <c r="D145" s="52">
        <v>43292</v>
      </c>
      <c r="E145" s="78">
        <v>51753350</v>
      </c>
      <c r="F145" s="47">
        <f>E145/$E$4*100</f>
        <v>0.8150357637182396</v>
      </c>
      <c r="G145" s="7"/>
      <c r="H145" s="7"/>
      <c r="I145" s="8"/>
      <c r="J145" s="8"/>
      <c r="K145" s="8"/>
      <c r="L145" s="9"/>
    </row>
    <row r="146" spans="1:12" ht="12.75" customHeight="1">
      <c r="A146" s="16"/>
      <c r="B146" s="57"/>
      <c r="C146" s="100" t="s">
        <v>52</v>
      </c>
      <c r="D146" s="52">
        <v>43066</v>
      </c>
      <c r="E146" s="78">
        <v>30180840</v>
      </c>
      <c r="F146" s="47">
        <f>E146/$E$4*100</f>
        <v>0.4753018689429379</v>
      </c>
      <c r="G146" s="7"/>
      <c r="H146" s="7"/>
      <c r="I146" s="8"/>
      <c r="J146" s="8"/>
      <c r="K146" s="8"/>
      <c r="L146" s="9"/>
    </row>
    <row r="147" spans="1:6" ht="12" customHeight="1" thickBot="1">
      <c r="A147" s="20"/>
      <c r="B147" s="53"/>
      <c r="C147" s="54"/>
      <c r="D147" s="55"/>
      <c r="E147" s="79"/>
      <c r="F147" s="64"/>
    </row>
    <row r="148" spans="1:6" ht="75.75" customHeight="1" thickBot="1">
      <c r="A148" s="29"/>
      <c r="B148" s="46">
        <v>9</v>
      </c>
      <c r="C148" s="85" t="s">
        <v>35</v>
      </c>
      <c r="D148" s="87" t="s">
        <v>50</v>
      </c>
      <c r="E148" s="95">
        <f>SUM(E149:E164)</f>
        <v>569754621.28</v>
      </c>
      <c r="F148" s="96">
        <f>E148/$E$4*100</f>
        <v>8.972760080013007</v>
      </c>
    </row>
    <row r="149" spans="1:12" ht="12.75" customHeight="1">
      <c r="A149" s="16"/>
      <c r="B149" s="57"/>
      <c r="C149" s="84" t="s">
        <v>44</v>
      </c>
      <c r="D149" s="52">
        <v>45561</v>
      </c>
      <c r="E149" s="78">
        <v>70924700</v>
      </c>
      <c r="F149" s="47">
        <f aca="true" t="shared" si="5" ref="F149:F164">E149/$E$4*100</f>
        <v>1.116955076936798</v>
      </c>
      <c r="G149" s="7"/>
      <c r="H149" s="7"/>
      <c r="I149" s="8"/>
      <c r="J149" s="8"/>
      <c r="K149" s="8"/>
      <c r="L149" s="9"/>
    </row>
    <row r="150" spans="1:12" ht="12.75" customHeight="1">
      <c r="A150" s="16"/>
      <c r="B150" s="57"/>
      <c r="C150" s="93" t="s">
        <v>58</v>
      </c>
      <c r="D150" s="52">
        <v>42916</v>
      </c>
      <c r="E150" s="78">
        <v>50005950</v>
      </c>
      <c r="F150" s="47">
        <f t="shared" si="5"/>
        <v>0.7875168979149391</v>
      </c>
      <c r="G150" s="7"/>
      <c r="H150" s="7"/>
      <c r="I150" s="8"/>
      <c r="J150" s="8"/>
      <c r="K150" s="8"/>
      <c r="L150" s="9"/>
    </row>
    <row r="151" spans="1:12" ht="12.75" customHeight="1">
      <c r="A151" s="16"/>
      <c r="B151" s="57"/>
      <c r="C151" s="58" t="s">
        <v>43</v>
      </c>
      <c r="D151" s="52">
        <v>42837</v>
      </c>
      <c r="E151" s="78">
        <v>40521784</v>
      </c>
      <c r="F151" s="47">
        <f t="shared" si="5"/>
        <v>0.638155852126781</v>
      </c>
      <c r="G151" s="7"/>
      <c r="H151" s="7"/>
      <c r="I151" s="8"/>
      <c r="J151" s="8"/>
      <c r="K151" s="8"/>
      <c r="L151" s="9"/>
    </row>
    <row r="152" spans="1:12" ht="12.75" customHeight="1">
      <c r="A152" s="16"/>
      <c r="B152" s="57"/>
      <c r="C152" s="93" t="s">
        <v>57</v>
      </c>
      <c r="D152" s="52">
        <v>43074</v>
      </c>
      <c r="E152" s="78">
        <v>40124600</v>
      </c>
      <c r="F152" s="47">
        <f t="shared" si="5"/>
        <v>0.63190081424466</v>
      </c>
      <c r="G152" s="7"/>
      <c r="H152" s="7"/>
      <c r="I152" s="8"/>
      <c r="J152" s="8"/>
      <c r="K152" s="8"/>
      <c r="L152" s="9"/>
    </row>
    <row r="153" spans="1:12" ht="12.75" customHeight="1">
      <c r="A153" s="16"/>
      <c r="B153" s="57"/>
      <c r="C153" s="93" t="s">
        <v>58</v>
      </c>
      <c r="D153" s="52">
        <v>42101</v>
      </c>
      <c r="E153" s="78">
        <v>35359600.5</v>
      </c>
      <c r="F153" s="47">
        <f t="shared" si="5"/>
        <v>0.5568593916778208</v>
      </c>
      <c r="G153" s="7"/>
      <c r="H153" s="7"/>
      <c r="I153" s="8"/>
      <c r="J153" s="8"/>
      <c r="K153" s="8"/>
      <c r="L153" s="9"/>
    </row>
    <row r="154" spans="1:12" ht="12.75" customHeight="1">
      <c r="A154" s="16"/>
      <c r="B154" s="57"/>
      <c r="C154" s="58" t="s">
        <v>43</v>
      </c>
      <c r="D154" s="52">
        <v>43256</v>
      </c>
      <c r="E154" s="78">
        <v>35121562</v>
      </c>
      <c r="F154" s="47">
        <f t="shared" si="5"/>
        <v>0.5531106509558802</v>
      </c>
      <c r="G154" s="7"/>
      <c r="H154" s="7"/>
      <c r="I154" s="8"/>
      <c r="J154" s="8"/>
      <c r="K154" s="8"/>
      <c r="L154" s="9"/>
    </row>
    <row r="155" spans="1:12" ht="12.75" customHeight="1">
      <c r="A155" s="16"/>
      <c r="B155" s="57"/>
      <c r="C155" s="93" t="s">
        <v>60</v>
      </c>
      <c r="D155" s="52">
        <v>42197</v>
      </c>
      <c r="E155" s="78">
        <v>30522300</v>
      </c>
      <c r="F155" s="47">
        <f t="shared" si="5"/>
        <v>0.48067933942319147</v>
      </c>
      <c r="G155" s="7"/>
      <c r="H155" s="7"/>
      <c r="I155" s="8"/>
      <c r="J155" s="8"/>
      <c r="K155" s="8"/>
      <c r="L155" s="9"/>
    </row>
    <row r="156" spans="1:12" ht="12.75" customHeight="1">
      <c r="A156" s="16"/>
      <c r="B156" s="57"/>
      <c r="C156" s="92" t="s">
        <v>56</v>
      </c>
      <c r="D156" s="52">
        <v>42142</v>
      </c>
      <c r="E156" s="78">
        <v>30199812</v>
      </c>
      <c r="F156" s="47">
        <f t="shared" si="5"/>
        <v>0.4756006487998798</v>
      </c>
      <c r="G156" s="7"/>
      <c r="H156" s="7"/>
      <c r="I156" s="8"/>
      <c r="J156" s="8"/>
      <c r="K156" s="8"/>
      <c r="L156" s="9"/>
    </row>
    <row r="157" spans="1:12" ht="12.75" customHeight="1">
      <c r="A157" s="16"/>
      <c r="B157" s="57"/>
      <c r="C157" s="93" t="s">
        <v>59</v>
      </c>
      <c r="D157" s="52">
        <v>43325</v>
      </c>
      <c r="E157" s="78">
        <v>30195600</v>
      </c>
      <c r="F157" s="47">
        <f t="shared" si="5"/>
        <v>0.4755343162699705</v>
      </c>
      <c r="G157" s="7"/>
      <c r="H157" s="7"/>
      <c r="I157" s="8"/>
      <c r="J157" s="8"/>
      <c r="K157" s="8"/>
      <c r="L157" s="9"/>
    </row>
    <row r="158" spans="1:12" ht="12.75" customHeight="1">
      <c r="A158" s="16"/>
      <c r="B158" s="57"/>
      <c r="C158" s="58" t="s">
        <v>26</v>
      </c>
      <c r="D158" s="52">
        <v>42898</v>
      </c>
      <c r="E158" s="78">
        <v>30074700</v>
      </c>
      <c r="F158" s="47">
        <f t="shared" si="5"/>
        <v>0.47363032698553703</v>
      </c>
      <c r="G158" s="7"/>
      <c r="H158" s="7"/>
      <c r="I158" s="8"/>
      <c r="J158" s="8"/>
      <c r="K158" s="8"/>
      <c r="L158" s="9"/>
    </row>
    <row r="159" spans="1:12" ht="12.75" customHeight="1">
      <c r="A159" s="16"/>
      <c r="B159" s="57"/>
      <c r="C159" s="84" t="s">
        <v>44</v>
      </c>
      <c r="D159" s="52">
        <v>42184</v>
      </c>
      <c r="E159" s="78">
        <v>30027600</v>
      </c>
      <c r="F159" s="47">
        <f t="shared" si="5"/>
        <v>0.4728885743362664</v>
      </c>
      <c r="G159" s="7"/>
      <c r="H159" s="7"/>
      <c r="I159" s="8"/>
      <c r="J159" s="8"/>
      <c r="K159" s="8"/>
      <c r="L159" s="9"/>
    </row>
    <row r="160" spans="1:12" ht="12.75" customHeight="1">
      <c r="A160" s="16"/>
      <c r="B160" s="57"/>
      <c r="C160" s="92" t="s">
        <v>56</v>
      </c>
      <c r="D160" s="52">
        <v>42853</v>
      </c>
      <c r="E160" s="78">
        <v>25222200</v>
      </c>
      <c r="F160" s="47">
        <f t="shared" si="5"/>
        <v>0.3972109059539949</v>
      </c>
      <c r="G160" s="7"/>
      <c r="H160" s="7"/>
      <c r="I160" s="8"/>
      <c r="J160" s="8"/>
      <c r="K160" s="8"/>
      <c r="L160" s="9"/>
    </row>
    <row r="161" spans="1:12" ht="12.75" customHeight="1">
      <c r="A161" s="16"/>
      <c r="B161" s="57"/>
      <c r="C161" s="58" t="s">
        <v>43</v>
      </c>
      <c r="D161" s="52">
        <v>43087</v>
      </c>
      <c r="E161" s="78">
        <v>25039722.5</v>
      </c>
      <c r="F161" s="47">
        <f t="shared" si="5"/>
        <v>0.39433716563430754</v>
      </c>
      <c r="G161" s="7"/>
      <c r="H161" s="7"/>
      <c r="I161" s="8"/>
      <c r="J161" s="8"/>
      <c r="K161" s="8"/>
      <c r="L161" s="9"/>
    </row>
    <row r="162" spans="1:12" ht="12.75" customHeight="1">
      <c r="A162" s="16"/>
      <c r="B162" s="57"/>
      <c r="C162" s="86" t="s">
        <v>61</v>
      </c>
      <c r="D162" s="52">
        <v>43157</v>
      </c>
      <c r="E162" s="78">
        <v>20462000</v>
      </c>
      <c r="F162" s="47">
        <f t="shared" si="5"/>
        <v>0.32224506813960097</v>
      </c>
      <c r="G162" s="7"/>
      <c r="H162" s="7"/>
      <c r="I162" s="8"/>
      <c r="J162" s="8"/>
      <c r="K162" s="8"/>
      <c r="L162" s="9"/>
    </row>
    <row r="163" spans="1:12" ht="12.75" customHeight="1">
      <c r="A163" s="16"/>
      <c r="B163" s="57"/>
      <c r="C163" s="93" t="s">
        <v>59</v>
      </c>
      <c r="D163" s="52">
        <v>42450</v>
      </c>
      <c r="E163" s="78">
        <v>16211930.28</v>
      </c>
      <c r="F163" s="47">
        <f t="shared" si="5"/>
        <v>0.2553129986195416</v>
      </c>
      <c r="G163" s="7"/>
      <c r="H163" s="7"/>
      <c r="I163" s="8"/>
      <c r="J163" s="8"/>
      <c r="K163" s="8"/>
      <c r="L163" s="9"/>
    </row>
    <row r="164" spans="1:12" ht="12.75" customHeight="1">
      <c r="A164" s="16"/>
      <c r="B164" s="57"/>
      <c r="C164" s="58" t="s">
        <v>33</v>
      </c>
      <c r="D164" s="52">
        <v>42073</v>
      </c>
      <c r="E164" s="78">
        <v>59740560</v>
      </c>
      <c r="F164" s="47">
        <f t="shared" si="5"/>
        <v>0.9408220519938384</v>
      </c>
      <c r="G164" s="7"/>
      <c r="H164" s="7"/>
      <c r="I164" s="8"/>
      <c r="J164" s="8"/>
      <c r="K164" s="8"/>
      <c r="L164" s="9"/>
    </row>
    <row r="165" spans="1:6" ht="12" customHeight="1" thickBot="1">
      <c r="A165" s="20"/>
      <c r="B165" s="53"/>
      <c r="C165" s="54"/>
      <c r="D165" s="55"/>
      <c r="E165" s="79"/>
      <c r="F165" s="64"/>
    </row>
    <row r="166" spans="1:6" s="6" customFormat="1" ht="15.75" customHeight="1" thickBot="1" thickTop="1">
      <c r="A166" s="32" t="s">
        <v>12</v>
      </c>
      <c r="B166" s="101" t="s">
        <v>13</v>
      </c>
      <c r="C166" s="102"/>
      <c r="D166" s="102"/>
      <c r="E166" s="98">
        <f>SUM(E167:E169)</f>
        <v>157810647.48</v>
      </c>
      <c r="F166" s="68">
        <f>E166/$E$4*100</f>
        <v>2.4852752834692184</v>
      </c>
    </row>
    <row r="167" spans="1:6" ht="13.5" thickTop="1">
      <c r="A167" s="25"/>
      <c r="B167" s="69"/>
      <c r="C167" s="70" t="s">
        <v>3</v>
      </c>
      <c r="D167" s="71"/>
      <c r="E167" s="83">
        <v>0</v>
      </c>
      <c r="F167" s="72">
        <f>E167/$E$4*100</f>
        <v>0</v>
      </c>
    </row>
    <row r="168" spans="1:6" ht="12.75">
      <c r="A168" s="16"/>
      <c r="B168" s="57"/>
      <c r="C168" s="73" t="s">
        <v>4</v>
      </c>
      <c r="D168" s="74"/>
      <c r="E168" s="82">
        <v>3596921.04</v>
      </c>
      <c r="F168" s="47">
        <f>E168/$E$4*100</f>
        <v>0.056645981117562534</v>
      </c>
    </row>
    <row r="169" spans="1:6" ht="12.75">
      <c r="A169" s="20"/>
      <c r="B169" s="57"/>
      <c r="C169" s="73" t="s">
        <v>20</v>
      </c>
      <c r="D169" s="74"/>
      <c r="E169" s="82">
        <v>154213726.44</v>
      </c>
      <c r="F169" s="47">
        <f>E169/$E$4*100</f>
        <v>2.428629302351656</v>
      </c>
    </row>
    <row r="170" spans="1:6" ht="12" customHeight="1" thickBot="1">
      <c r="A170" s="20"/>
      <c r="B170" s="53"/>
      <c r="C170" s="75"/>
      <c r="D170" s="76"/>
      <c r="E170" s="80"/>
      <c r="F170" s="66"/>
    </row>
    <row r="171" spans="1:6" s="6" customFormat="1" ht="18" customHeight="1" thickBot="1" thickTop="1">
      <c r="A171" s="31" t="s">
        <v>14</v>
      </c>
      <c r="B171" s="101" t="s">
        <v>15</v>
      </c>
      <c r="C171" s="102"/>
      <c r="D171" s="102"/>
      <c r="E171" s="99">
        <v>38657500.05</v>
      </c>
      <c r="F171" s="68">
        <f>E171/$E$4*100</f>
        <v>0.6087962436574567</v>
      </c>
    </row>
    <row r="172" spans="1:6" ht="13.5" thickTop="1">
      <c r="A172" s="15"/>
      <c r="B172" s="15"/>
      <c r="C172" s="33"/>
      <c r="D172" s="34"/>
      <c r="E172" s="35"/>
      <c r="F172" s="41"/>
    </row>
    <row r="173" spans="3:6" ht="12.75">
      <c r="C173" s="11"/>
      <c r="D173" s="12"/>
      <c r="E173" s="13"/>
      <c r="F173" s="42"/>
    </row>
  </sheetData>
  <sheetProtection/>
  <mergeCells count="9">
    <mergeCell ref="B166:D166"/>
    <mergeCell ref="B171:D171"/>
    <mergeCell ref="C129:D129"/>
    <mergeCell ref="A1:F1"/>
    <mergeCell ref="A2:F2"/>
    <mergeCell ref="B6:D6"/>
    <mergeCell ref="B4:D4"/>
    <mergeCell ref="C116:D116"/>
    <mergeCell ref="C15:D15"/>
  </mergeCells>
  <printOptions/>
  <pageMargins left="0.79" right="0.7874015748031497" top="0.48" bottom="0.5511811023622047" header="0.31496062992125984" footer="0.28"/>
  <pageSetup horizontalDpi="1200" verticalDpi="1200" orientation="portrait" paperSize="9" scale="72" r:id="rId1"/>
  <headerFooter alignWithMargins="0">
    <oddFooter>&amp;C&amp;D&amp;R&amp;P z &amp;N</oddFooter>
  </headerFooter>
  <rowBreaks count="2" manualBreakCount="2">
    <brk id="71" max="5" man="1"/>
    <brk id="1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Strona główna bzwbk.pl/bzwbk.pl &gt;&gt;&gt;</dc:title>
  <dc:subject/>
  <dc:creator>dkordas</dc:creator>
  <cp:keywords/>
  <dc:description/>
  <cp:lastModifiedBy>Marek Kuciński</cp:lastModifiedBy>
  <cp:lastPrinted>2015-01-15T12:55:28Z</cp:lastPrinted>
  <dcterms:created xsi:type="dcterms:W3CDTF">1999-06-07T12:42:01Z</dcterms:created>
  <dcterms:modified xsi:type="dcterms:W3CDTF">2015-01-15T12:55:32Z</dcterms:modified>
  <cp:category/>
  <cp:version/>
  <cp:contentType/>
  <cp:contentStatus/>
</cp:coreProperties>
</file>