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450" activeTab="0"/>
  </bookViews>
  <sheets>
    <sheet name="RptMiesięczny" sheetId="1" r:id="rId1"/>
  </sheets>
  <definedNames>
    <definedName name="_xlnm.Print_Area" localSheetId="0">'RptMiesięczny'!$A$1:$E$22</definedName>
  </definedNames>
  <calcPr fullCalcOnLoad="1"/>
</workbook>
</file>

<file path=xl/sharedStrings.xml><?xml version="1.0" encoding="utf-8"?>
<sst xmlns="http://schemas.openxmlformats.org/spreadsheetml/2006/main" count="32" uniqueCount="32">
  <si>
    <t>Razem aktywa</t>
  </si>
  <si>
    <t>(zł)</t>
  </si>
  <si>
    <t>(%)</t>
  </si>
  <si>
    <t xml:space="preserve">   - na rachunkach przeliczeniowych</t>
  </si>
  <si>
    <t xml:space="preserve">   - na rachunku podstawowym</t>
  </si>
  <si>
    <t>I</t>
  </si>
  <si>
    <t>Portfel inwestycyjny</t>
  </si>
  <si>
    <t>II</t>
  </si>
  <si>
    <t>III</t>
  </si>
  <si>
    <t>Należności</t>
  </si>
  <si>
    <t>Środki pieniężne</t>
  </si>
  <si>
    <t>3</t>
  </si>
  <si>
    <t xml:space="preserve">   - na innych rachunkach w walutach obcych</t>
  </si>
  <si>
    <t>1</t>
  </si>
  <si>
    <t>2</t>
  </si>
  <si>
    <t>4</t>
  </si>
  <si>
    <t>5</t>
  </si>
  <si>
    <t>6</t>
  </si>
  <si>
    <t>7</t>
  </si>
  <si>
    <t>8</t>
  </si>
  <si>
    <t>Akcje spółek notowane na rynku regulowanym w państwach innych niż Rzeczpospolita Polska oraz obligacje zamienne na akcje tych spółek, a także notowane na tych rynkach prawa poboru i prawa do akcji</t>
  </si>
  <si>
    <t>Certyfikaty inwestycyjne emitowane przez fundusze inwestycyjne zamknięte</t>
  </si>
  <si>
    <t>Obligacje przychodowe, o których mowa w ustawie z dnia 29 czerwca 1995 r. o obligacjach (Dz. U. z 2001 r. Nr 120, poz. 1300, z późn. zm.)</t>
  </si>
  <si>
    <t>Będące przedmiotem oferty publicznej na terytorium Rzeczypospolitej Polskiej obligacje emitowane przez inne podmioty niż jednostki samorządu terytorialnego lub ich związki, które zostały zabezpieczone w wysokości odpowiadającej pełnej wartości nominalnej i ewentualnemu oprocentowaniu</t>
  </si>
  <si>
    <r>
      <t>Będące przedmiotem oferty publicznej na terytorium Rzeczypospolitej Polskiej obligacje i inne dłużne papiery wartościowe, inne niż papiery wartościowe, o których mowa w art. 141 pkt 15 i 21 ustawy z dnia 28 sierpnia 1997 r. "</t>
    </r>
    <r>
      <rPr>
        <i/>
        <sz val="10"/>
        <rFont val="Arial CE"/>
        <family val="0"/>
      </rPr>
      <t>o organizacji i funkcjonowaniu funduszy emerytalnych"</t>
    </r>
  </si>
  <si>
    <r>
      <t xml:space="preserve">Obligacje i inne dłużne papiery wartościowe, dla których podmiotami zobowiązanymi do spełnienia świadczeń są spółki notowane na rynku regulowanym na terytorium Rzeczypospolitej Polskiej, inne niż papiery wartościowe, o których mowa w art. 141 pkt 21 i 22 ustawy z dnia 28 sierpnia 1997 r. </t>
    </r>
    <r>
      <rPr>
        <i/>
        <sz val="10"/>
        <rFont val="Arial CE"/>
        <family val="0"/>
      </rPr>
      <t>"o organizacji i funkcjonowaniu funduszy emerytalnych"</t>
    </r>
  </si>
  <si>
    <t>Akcje spółek notowanych na rynku regulowanym na terytorium Rzeczypospolitej Polskiej oraz obligacje zamienne na akcje tych spółek, a także notowane na tym rynku prawa poboru i prawa do akcji</t>
  </si>
  <si>
    <r>
      <t xml:space="preserve">Depozyty bankowe w walucie polskiej w bankach lub instytucjach kredytowych, mających siedzibę i prowadzących działalność na podstawie zezwolenia właściwych organów nadzoru nad rynkiem finansowym w państwach, o których mowa w art. 141 ust. 4 ustawy z dnia 28 sierpnia 1997 r. </t>
    </r>
    <r>
      <rPr>
        <i/>
        <sz val="10"/>
        <rFont val="Arial CE"/>
        <family val="0"/>
      </rPr>
      <t>"o organizacji i funkcjonowaniu funduszy emerytalnych"</t>
    </r>
  </si>
  <si>
    <t>Aegon Otwarty Fundusz Emerytalny - miesięczna struktura aktywów</t>
  </si>
  <si>
    <t>9</t>
  </si>
  <si>
    <t>Inne niż będące przedmiotem oferty publicznej na terytorium Rzeczypospolitej Polskiej obligacje i inne dłużne papiery wartościowe, emitowane przez mające siedzibę na terytorium Rzeczypospolitej Polskiej podmioty inne niż jednostki samorządu terytorialnego lub ich związki, które zostały zabezpieczone w wysokości odpowiadającej wartości nominalnej i ewentualnemu oprocentowaniu</t>
  </si>
  <si>
    <t>Wycena na dzień: 31 marca 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</si>
</sst>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00"/>
    <numFmt numFmtId="165" formatCode="0.000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2"/>
    </font>
    <font>
      <b/>
      <sz val="10"/>
      <color indexed="9"/>
      <name val="Arial CE"/>
      <family val="2"/>
    </font>
    <font>
      <sz val="9"/>
      <name val="Arial CE"/>
      <family val="2"/>
    </font>
    <font>
      <sz val="10"/>
      <color indexed="55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9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medium">
        <color indexed="22"/>
      </left>
      <right>
        <color indexed="63"/>
      </right>
      <top style="thin">
        <color indexed="9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medium">
        <color indexed="22"/>
      </left>
      <right style="thick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ck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9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9"/>
      </top>
      <bottom>
        <color indexed="63"/>
      </bottom>
    </border>
    <border>
      <left style="thick">
        <color indexed="9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22"/>
      </right>
      <top style="thick">
        <color indexed="22"/>
      </top>
      <bottom style="thick">
        <color indexed="22"/>
      </bottom>
    </border>
    <border>
      <left style="thick">
        <color indexed="9"/>
      </left>
      <right style="thin">
        <color indexed="22"/>
      </right>
      <top style="thick">
        <color indexed="22"/>
      </top>
      <bottom style="thick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5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 vertical="top"/>
    </xf>
    <xf numFmtId="49" fontId="1" fillId="0" borderId="11" xfId="0" applyNumberFormat="1" applyFont="1" applyBorder="1" applyAlignment="1">
      <alignment horizontal="right" vertical="top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right" vertical="top"/>
    </xf>
    <xf numFmtId="49" fontId="1" fillId="0" borderId="14" xfId="0" applyNumberFormat="1" applyFont="1" applyBorder="1" applyAlignment="1">
      <alignment horizontal="right" vertical="top"/>
    </xf>
    <xf numFmtId="0" fontId="1" fillId="0" borderId="15" xfId="0" applyFont="1" applyBorder="1" applyAlignment="1">
      <alignment/>
    </xf>
    <xf numFmtId="49" fontId="1" fillId="0" borderId="15" xfId="0" applyNumberFormat="1" applyFont="1" applyBorder="1" applyAlignment="1">
      <alignment horizontal="right" vertical="top"/>
    </xf>
    <xf numFmtId="49" fontId="0" fillId="0" borderId="15" xfId="0" applyNumberFormat="1" applyBorder="1" applyAlignment="1">
      <alignment wrapText="1"/>
    </xf>
    <xf numFmtId="4" fontId="0" fillId="0" borderId="15" xfId="0" applyNumberFormat="1" applyBorder="1" applyAlignment="1">
      <alignment/>
    </xf>
    <xf numFmtId="2" fontId="0" fillId="0" borderId="15" xfId="0" applyNumberFormat="1" applyBorder="1" applyAlignment="1">
      <alignment/>
    </xf>
    <xf numFmtId="49" fontId="1" fillId="33" borderId="16" xfId="0" applyNumberFormat="1" applyFont="1" applyFill="1" applyBorder="1" applyAlignment="1">
      <alignment horizontal="right" vertical="top"/>
    </xf>
    <xf numFmtId="49" fontId="0" fillId="33" borderId="16" xfId="0" applyNumberFormat="1" applyFill="1" applyBorder="1" applyAlignment="1">
      <alignment wrapText="1"/>
    </xf>
    <xf numFmtId="2" fontId="0" fillId="33" borderId="16" xfId="0" applyNumberFormat="1" applyFill="1" applyBorder="1" applyAlignment="1">
      <alignment/>
    </xf>
    <xf numFmtId="49" fontId="3" fillId="0" borderId="14" xfId="0" applyNumberFormat="1" applyFont="1" applyBorder="1" applyAlignment="1">
      <alignment wrapText="1"/>
    </xf>
    <xf numFmtId="2" fontId="3" fillId="0" borderId="14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49" fontId="3" fillId="0" borderId="13" xfId="0" applyNumberFormat="1" applyFont="1" applyBorder="1" applyAlignment="1">
      <alignment wrapText="1"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0" borderId="10" xfId="0" applyBorder="1" applyAlignment="1">
      <alignment vertical="center"/>
    </xf>
    <xf numFmtId="0" fontId="1" fillId="33" borderId="23" xfId="0" applyFont="1" applyFill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2" fontId="1" fillId="0" borderId="24" xfId="0" applyNumberFormat="1" applyFont="1" applyBorder="1" applyAlignment="1">
      <alignment vertical="center"/>
    </xf>
    <xf numFmtId="0" fontId="1" fillId="34" borderId="25" xfId="0" applyFont="1" applyFill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left" vertical="top"/>
    </xf>
    <xf numFmtId="0" fontId="1" fillId="34" borderId="27" xfId="0" applyFont="1" applyFill="1" applyBorder="1" applyAlignment="1">
      <alignment/>
    </xf>
    <xf numFmtId="49" fontId="1" fillId="0" borderId="0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6" xfId="0" applyNumberFormat="1" applyFont="1" applyFill="1" applyBorder="1" applyAlignment="1">
      <alignment horizontal="right"/>
    </xf>
    <xf numFmtId="4" fontId="1" fillId="0" borderId="26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7" xfId="0" applyBorder="1" applyAlignment="1">
      <alignment vertical="top" wrapText="1"/>
    </xf>
    <xf numFmtId="4" fontId="1" fillId="0" borderId="24" xfId="0" applyNumberFormat="1" applyFont="1" applyFill="1" applyBorder="1" applyAlignment="1">
      <alignment vertical="center"/>
    </xf>
    <xf numFmtId="4" fontId="1" fillId="0" borderId="24" xfId="0" applyNumberFormat="1" applyFont="1" applyFill="1" applyBorder="1" applyAlignment="1">
      <alignment horizontal="right" vertical="center"/>
    </xf>
    <xf numFmtId="4" fontId="3" fillId="35" borderId="17" xfId="0" applyNumberFormat="1" applyFont="1" applyFill="1" applyBorder="1" applyAlignment="1">
      <alignment/>
    </xf>
    <xf numFmtId="49" fontId="1" fillId="0" borderId="29" xfId="0" applyNumberFormat="1" applyFont="1" applyBorder="1" applyAlignment="1">
      <alignment vertical="center" wrapText="1"/>
    </xf>
    <xf numFmtId="0" fontId="0" fillId="0" borderId="26" xfId="0" applyBorder="1" applyAlignment="1">
      <alignment vertical="center"/>
    </xf>
    <xf numFmtId="49" fontId="1" fillId="34" borderId="30" xfId="0" applyNumberFormat="1" applyFont="1" applyFill="1" applyBorder="1" applyAlignment="1">
      <alignment horizontal="center" vertical="center"/>
    </xf>
    <xf numFmtId="0" fontId="0" fillId="34" borderId="31" xfId="0" applyFont="1" applyFill="1" applyBorder="1" applyAlignment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49" fontId="2" fillId="34" borderId="21" xfId="0" applyNumberFormat="1" applyFont="1" applyFill="1" applyBorder="1" applyAlignment="1">
      <alignment horizontal="center" wrapText="1"/>
    </xf>
    <xf numFmtId="0" fontId="2" fillId="34" borderId="3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vertical="center" indent="1"/>
    </xf>
    <xf numFmtId="49" fontId="1" fillId="0" borderId="37" xfId="0" applyNumberFormat="1" applyFont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Uwaga 2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1"/>
  <sheetViews>
    <sheetView tabSelected="1" zoomScalePageLayoutView="0" workbookViewId="0" topLeftCell="A1">
      <selection activeCell="A4" sqref="A4:E4"/>
    </sheetView>
  </sheetViews>
  <sheetFormatPr defaultColWidth="9.00390625" defaultRowHeight="12.75"/>
  <cols>
    <col min="1" max="1" width="2.75390625" style="5" bestFit="1" customWidth="1"/>
    <col min="2" max="2" width="4.125" style="6" bestFit="1" customWidth="1"/>
    <col min="3" max="3" width="50.375" style="4" customWidth="1"/>
    <col min="4" max="4" width="17.00390625" style="1" bestFit="1" customWidth="1"/>
    <col min="5" max="5" width="9.375" style="2" customWidth="1"/>
    <col min="6" max="6" width="13.875" style="46" hidden="1" customWidth="1"/>
    <col min="7" max="7" width="16.375" style="1" customWidth="1"/>
    <col min="8" max="8" width="9.125" style="3" customWidth="1"/>
    <col min="9" max="9" width="19.25390625" style="3" customWidth="1"/>
    <col min="10" max="10" width="14.25390625" style="3" bestFit="1" customWidth="1"/>
    <col min="11" max="16384" width="9.125" style="3" customWidth="1"/>
  </cols>
  <sheetData>
    <row r="2" spans="1:5" ht="12.75">
      <c r="A2" s="11"/>
      <c r="B2" s="12"/>
      <c r="C2" s="13"/>
      <c r="D2" s="14"/>
      <c r="E2" s="15"/>
    </row>
    <row r="3" spans="1:7" s="28" customFormat="1" ht="16.5" customHeight="1">
      <c r="A3" s="55" t="s">
        <v>28</v>
      </c>
      <c r="B3" s="56"/>
      <c r="C3" s="56"/>
      <c r="D3" s="56"/>
      <c r="E3" s="57"/>
      <c r="F3" s="47"/>
      <c r="G3" s="48"/>
    </row>
    <row r="4" spans="1:5" ht="13.5" thickBot="1">
      <c r="A4" s="58" t="s">
        <v>31</v>
      </c>
      <c r="B4" s="59"/>
      <c r="C4" s="59"/>
      <c r="D4" s="59"/>
      <c r="E4" s="60"/>
    </row>
    <row r="5" spans="1:9" ht="14.25" thickBot="1" thickTop="1">
      <c r="A5" s="23"/>
      <c r="B5" s="7"/>
      <c r="C5" s="8"/>
      <c r="D5" s="34" t="s">
        <v>1</v>
      </c>
      <c r="E5" s="35" t="s">
        <v>2</v>
      </c>
      <c r="I5" s="1"/>
    </row>
    <row r="6" spans="1:9" s="28" customFormat="1" ht="16.5" customHeight="1" thickBot="1" thickTop="1">
      <c r="A6" s="29" t="s">
        <v>5</v>
      </c>
      <c r="B6" s="63" t="s">
        <v>6</v>
      </c>
      <c r="C6" s="64"/>
      <c r="D6" s="30">
        <f>SUM(D7:D15)</f>
        <v>6523112832.37</v>
      </c>
      <c r="E6" s="31">
        <f>ROUND(D6/D22*100,2)</f>
        <v>99.76</v>
      </c>
      <c r="F6" s="47"/>
      <c r="G6" s="48"/>
      <c r="I6" s="48"/>
    </row>
    <row r="7" spans="1:9" ht="90" thickTop="1">
      <c r="A7" s="25"/>
      <c r="B7" s="36" t="s">
        <v>13</v>
      </c>
      <c r="C7" s="49" t="s">
        <v>27</v>
      </c>
      <c r="D7" s="40">
        <v>322084207.76</v>
      </c>
      <c r="E7" s="21">
        <f aca="true" t="shared" si="0" ref="E7:E15">ROUND(D7/$D$22*100,2)</f>
        <v>4.93</v>
      </c>
      <c r="I7" s="48"/>
    </row>
    <row r="8" spans="1:9" ht="51">
      <c r="A8" s="25"/>
      <c r="B8" s="36" t="s">
        <v>14</v>
      </c>
      <c r="C8" s="49" t="s">
        <v>26</v>
      </c>
      <c r="D8" s="40">
        <v>4873393282.73</v>
      </c>
      <c r="E8" s="21">
        <f t="shared" si="0"/>
        <v>74.53</v>
      </c>
      <c r="F8" s="46">
        <v>4</v>
      </c>
      <c r="I8" s="48"/>
    </row>
    <row r="9" spans="1:9" ht="51">
      <c r="A9" s="25"/>
      <c r="B9" s="36" t="s">
        <v>11</v>
      </c>
      <c r="C9" s="49" t="s">
        <v>20</v>
      </c>
      <c r="D9" s="40">
        <v>523766430.09</v>
      </c>
      <c r="E9" s="21">
        <f t="shared" si="0"/>
        <v>8.01</v>
      </c>
      <c r="I9" s="48"/>
    </row>
    <row r="10" spans="1:9" ht="25.5">
      <c r="A10" s="24"/>
      <c r="B10" s="36" t="s">
        <v>15</v>
      </c>
      <c r="C10" s="49" t="s">
        <v>21</v>
      </c>
      <c r="D10" s="40">
        <v>22506499</v>
      </c>
      <c r="E10" s="21">
        <f t="shared" si="0"/>
        <v>0.34</v>
      </c>
      <c r="I10" s="48"/>
    </row>
    <row r="11" spans="1:9" ht="38.25" customHeight="1">
      <c r="A11" s="24"/>
      <c r="B11" s="36" t="s">
        <v>16</v>
      </c>
      <c r="C11" s="49" t="s">
        <v>22</v>
      </c>
      <c r="D11" s="40">
        <v>24438770.54</v>
      </c>
      <c r="E11" s="21">
        <f t="shared" si="0"/>
        <v>0.37</v>
      </c>
      <c r="I11" s="48"/>
    </row>
    <row r="12" spans="1:9" ht="76.5">
      <c r="A12" s="24"/>
      <c r="B12" s="36" t="s">
        <v>17</v>
      </c>
      <c r="C12" s="49" t="s">
        <v>23</v>
      </c>
      <c r="D12" s="40">
        <v>3712020</v>
      </c>
      <c r="E12" s="21">
        <f t="shared" si="0"/>
        <v>0.06</v>
      </c>
      <c r="I12" s="48"/>
    </row>
    <row r="13" spans="1:9" ht="90" customHeight="1">
      <c r="A13" s="24"/>
      <c r="B13" s="36" t="s">
        <v>18</v>
      </c>
      <c r="C13" s="49" t="s">
        <v>30</v>
      </c>
      <c r="D13" s="40">
        <v>100994020</v>
      </c>
      <c r="E13" s="21">
        <f t="shared" si="0"/>
        <v>1.54</v>
      </c>
      <c r="I13" s="48"/>
    </row>
    <row r="14" spans="1:9" ht="64.5" customHeight="1">
      <c r="A14" s="24"/>
      <c r="B14" s="36" t="s">
        <v>19</v>
      </c>
      <c r="C14" s="49" t="s">
        <v>24</v>
      </c>
      <c r="D14" s="52">
        <v>81435930</v>
      </c>
      <c r="E14" s="21">
        <f t="shared" si="0"/>
        <v>1.25</v>
      </c>
      <c r="I14" s="48"/>
    </row>
    <row r="15" spans="1:9" ht="90" thickBot="1">
      <c r="A15" s="24"/>
      <c r="B15" s="36" t="s">
        <v>29</v>
      </c>
      <c r="C15" s="49" t="s">
        <v>25</v>
      </c>
      <c r="D15" s="52">
        <v>570781672.25</v>
      </c>
      <c r="E15" s="21">
        <f t="shared" si="0"/>
        <v>8.73</v>
      </c>
      <c r="I15" s="48"/>
    </row>
    <row r="16" spans="1:9" s="28" customFormat="1" ht="16.5" customHeight="1" thickBot="1" thickTop="1">
      <c r="A16" s="29" t="s">
        <v>7</v>
      </c>
      <c r="B16" s="63" t="s">
        <v>10</v>
      </c>
      <c r="C16" s="64"/>
      <c r="D16" s="50">
        <f>D17+D18+D19</f>
        <v>7799267.159999999</v>
      </c>
      <c r="E16" s="31">
        <f>D16/$D$22*100</f>
        <v>0.1192731064225483</v>
      </c>
      <c r="F16" s="47"/>
      <c r="G16" s="1"/>
      <c r="I16" s="48"/>
    </row>
    <row r="17" spans="1:9" ht="12.75" customHeight="1" thickTop="1">
      <c r="A17" s="24"/>
      <c r="B17" s="10"/>
      <c r="C17" s="19" t="s">
        <v>4</v>
      </c>
      <c r="D17" s="41">
        <v>0</v>
      </c>
      <c r="E17" s="20">
        <f>ROUND(D17/$D$22*100,2)</f>
        <v>0</v>
      </c>
      <c r="I17" s="48"/>
    </row>
    <row r="18" spans="1:9" ht="12.75" customHeight="1">
      <c r="A18" s="26"/>
      <c r="B18" s="9"/>
      <c r="C18" s="22" t="s">
        <v>3</v>
      </c>
      <c r="D18" s="40">
        <v>7798619.64</v>
      </c>
      <c r="E18" s="40">
        <f>ROUND(D18/$D$22*100,2)</f>
        <v>0.12</v>
      </c>
      <c r="G18" s="48"/>
      <c r="I18" s="48"/>
    </row>
    <row r="19" spans="1:9" ht="12.75" customHeight="1" thickBot="1">
      <c r="A19" s="37"/>
      <c r="B19" s="38"/>
      <c r="C19" s="22" t="s">
        <v>12</v>
      </c>
      <c r="D19" s="42">
        <v>647.52</v>
      </c>
      <c r="E19" s="39">
        <f>ROUND(D19/$D$22*100,2)</f>
        <v>0</v>
      </c>
      <c r="G19" s="48"/>
      <c r="I19" s="48"/>
    </row>
    <row r="20" spans="1:9" s="28" customFormat="1" ht="16.5" customHeight="1" thickBot="1" thickTop="1">
      <c r="A20" s="29" t="s">
        <v>8</v>
      </c>
      <c r="B20" s="61" t="s">
        <v>9</v>
      </c>
      <c r="C20" s="62"/>
      <c r="D20" s="51">
        <f>17781798.1-9696658.9+1697.35</f>
        <v>8086836.550000001</v>
      </c>
      <c r="E20" s="31">
        <f>ROUND((D20/$D$22)*100,4)</f>
        <v>0.1237</v>
      </c>
      <c r="F20" s="47"/>
      <c r="G20" s="1"/>
      <c r="I20" s="48"/>
    </row>
    <row r="21" spans="1:9" ht="5.25" customHeight="1" thickBot="1" thickTop="1">
      <c r="A21" s="27"/>
      <c r="B21" s="16"/>
      <c r="C21" s="17"/>
      <c r="D21" s="44"/>
      <c r="E21" s="18"/>
      <c r="I21" s="48"/>
    </row>
    <row r="22" spans="1:9" s="28" customFormat="1" ht="18" customHeight="1" thickTop="1">
      <c r="A22" s="32"/>
      <c r="B22" s="53" t="s">
        <v>0</v>
      </c>
      <c r="C22" s="54"/>
      <c r="D22" s="45">
        <f>D20+D6+D16</f>
        <v>6538998936.08</v>
      </c>
      <c r="E22" s="33">
        <f>E20+E6+E16</f>
        <v>100.00297310642256</v>
      </c>
      <c r="F22" s="47"/>
      <c r="G22" s="1"/>
      <c r="I22" s="48"/>
    </row>
    <row r="23" ht="12.75">
      <c r="I23" s="48"/>
    </row>
    <row r="24" ht="12.75">
      <c r="I24" s="48"/>
    </row>
    <row r="25" ht="12.75">
      <c r="I25" s="48"/>
    </row>
    <row r="26" ht="12.75">
      <c r="I26" s="48"/>
    </row>
    <row r="31" ht="12.75">
      <c r="D31" s="43"/>
    </row>
  </sheetData>
  <sheetProtection/>
  <mergeCells count="6">
    <mergeCell ref="B22:C22"/>
    <mergeCell ref="A3:E3"/>
    <mergeCell ref="A4:E4"/>
    <mergeCell ref="B20:C20"/>
    <mergeCell ref="B6:C6"/>
    <mergeCell ref="B16:C16"/>
  </mergeCells>
  <printOptions/>
  <pageMargins left="0.82" right="0.75" top="0.71" bottom="1" header="0.5" footer="0.5"/>
  <pageSetup fitToHeight="1" fitToWidth="1" horizontalDpi="1200" verticalDpi="1200" orientation="portrait" paperSize="9" r:id="rId1"/>
  <headerFooter alignWithMargins="0">
    <oddFooter>&amp;C&amp;D</oddFooter>
  </headerFooter>
  <ignoredErrors>
    <ignoredError sqref="E16" formula="1"/>
    <ignoredError sqref="B7:B13 B14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dkordas</dc:creator>
  <cp:keywords/>
  <dc:description/>
  <cp:lastModifiedBy>kucinsm</cp:lastModifiedBy>
  <cp:lastPrinted>2014-05-06T11:11:38Z</cp:lastPrinted>
  <dcterms:created xsi:type="dcterms:W3CDTF">1999-06-07T12:42:01Z</dcterms:created>
  <dcterms:modified xsi:type="dcterms:W3CDTF">2015-04-03T07:15:02Z</dcterms:modified>
  <cp:category/>
  <cp:version/>
  <cp:contentType/>
  <cp:contentStatus/>
</cp:coreProperties>
</file>