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<sst xmlns="http://schemas.openxmlformats.org/spreadsheetml/2006/main" count="32" uniqueCount="32">
  <si>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</si>
  <si>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</si>
  <si>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</si>
  <si>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</si>
  <si>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</si>
  <si>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</si>
  <si>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</si>
  <si>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</si>
  <si>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</si>
  <si>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</si>
  <si>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</si>
  <si>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</si>
  <si>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</si>
  <si>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</si>
  <si>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</si>
  <si>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</si>
  <si>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</si>
  <si>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</si>
  <si>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</si>
  <si>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</si>
  <si>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</si>
  <si>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</si>
  <si>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</si>
  <si>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</si>
  <si>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</si>
  <si>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</si>
  <si>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</si>
  <si>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</si>
  <si>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</si>
  <si>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</si>
  <si>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</si>
  <si>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31 sierpnia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</si>
</sst>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4" t="s">
        <v>28</v>
      </c>
      <c r="B3" s="55"/>
      <c r="C3" s="55"/>
      <c r="D3" s="55"/>
      <c r="E3" s="56"/>
      <c r="F3" s="47"/>
      <c r="G3" s="48"/>
    </row>
    <row r="4" spans="1:5" ht="13.5" thickBot="1">
      <c r="A4" s="57" t="s">
        <v>31</v>
      </c>
      <c r="B4" s="58"/>
      <c r="C4" s="58"/>
      <c r="D4" s="58"/>
      <c r="E4" s="59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2" t="s">
        <v>6</v>
      </c>
      <c r="C6" s="63"/>
      <c r="D6" s="30">
        <f>SUM(D7:D15)</f>
        <v>6025857944.970001</v>
      </c>
      <c r="E6" s="31">
        <f>ROUND(D6/D22*100,2)</f>
        <v>95.54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208974218.46</v>
      </c>
      <c r="E7" s="21">
        <f aca="true" t="shared" si="0" ref="E7:E15">ROUND(D7/$D$22*100,2)</f>
        <v>3.31</v>
      </c>
      <c r="I7" s="48"/>
    </row>
    <row r="8" spans="1:9" ht="51">
      <c r="A8" s="25"/>
      <c r="B8" s="36" t="s">
        <v>14</v>
      </c>
      <c r="C8" s="49" t="s">
        <v>26</v>
      </c>
      <c r="D8" s="40">
        <v>4447909467.77</v>
      </c>
      <c r="E8" s="21">
        <f t="shared" si="0"/>
        <v>70.52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40">
        <v>587917765.04</v>
      </c>
      <c r="E9" s="21">
        <f t="shared" si="0"/>
        <v>9.32</v>
      </c>
      <c r="I9" s="48"/>
    </row>
    <row r="10" spans="1:9" ht="25.5">
      <c r="A10" s="24"/>
      <c r="B10" s="36" t="s">
        <v>15</v>
      </c>
      <c r="C10" s="49" t="s">
        <v>21</v>
      </c>
      <c r="D10" s="40">
        <v>17931045.18</v>
      </c>
      <c r="E10" s="21">
        <f t="shared" si="0"/>
        <v>0.28</v>
      </c>
      <c r="I10" s="48"/>
    </row>
    <row r="11" spans="1:9" ht="38.25" customHeight="1">
      <c r="A11" s="24"/>
      <c r="B11" s="36" t="s">
        <v>16</v>
      </c>
      <c r="C11" s="49" t="s">
        <v>22</v>
      </c>
      <c r="D11" s="40">
        <v>23052840.72</v>
      </c>
      <c r="E11" s="21">
        <f t="shared" si="0"/>
        <v>0.37</v>
      </c>
      <c r="I11" s="48"/>
    </row>
    <row r="12" spans="1:9" ht="76.5">
      <c r="A12" s="24"/>
      <c r="B12" s="36" t="s">
        <v>17</v>
      </c>
      <c r="C12" s="49" t="s">
        <v>23</v>
      </c>
      <c r="D12" s="40">
        <v>3712020</v>
      </c>
      <c r="E12" s="21">
        <f t="shared" si="0"/>
        <v>0.06</v>
      </c>
      <c r="I12" s="48"/>
    </row>
    <row r="13" spans="1:9" ht="90" customHeight="1">
      <c r="A13" s="24"/>
      <c r="B13" s="36" t="s">
        <v>18</v>
      </c>
      <c r="C13" s="49" t="s">
        <v>30</v>
      </c>
      <c r="D13" s="40">
        <v>100654385</v>
      </c>
      <c r="E13" s="21">
        <f t="shared" si="0"/>
        <v>1.6</v>
      </c>
      <c r="I13" s="48"/>
    </row>
    <row r="14" spans="1:9" ht="64.5" customHeight="1">
      <c r="A14" s="24"/>
      <c r="B14" s="36" t="s">
        <v>19</v>
      </c>
      <c r="C14" s="49" t="s">
        <v>24</v>
      </c>
      <c r="D14" s="40">
        <v>80932650</v>
      </c>
      <c r="E14" s="21">
        <f t="shared" si="0"/>
        <v>1.28</v>
      </c>
      <c r="I14" s="48"/>
    </row>
    <row r="15" spans="1:9" ht="90" thickBot="1">
      <c r="A15" s="24"/>
      <c r="B15" s="36" t="s">
        <v>29</v>
      </c>
      <c r="C15" s="49" t="s">
        <v>25</v>
      </c>
      <c r="D15" s="40">
        <v>554773552.8</v>
      </c>
      <c r="E15" s="21">
        <f t="shared" si="0"/>
        <v>8.8</v>
      </c>
      <c r="I15" s="48"/>
    </row>
    <row r="16" spans="1:9" s="28" customFormat="1" ht="16.5" customHeight="1" thickBot="1" thickTop="1">
      <c r="A16" s="29" t="s">
        <v>7</v>
      </c>
      <c r="B16" s="62" t="s">
        <v>10</v>
      </c>
      <c r="C16" s="63"/>
      <c r="D16" s="50">
        <f>D17+D18+D19</f>
        <v>180865202.39999998</v>
      </c>
      <c r="E16" s="31">
        <f>D16/$D$22*100</f>
        <v>2.8675521090349902</v>
      </c>
      <c r="F16" s="47"/>
      <c r="G16" s="1"/>
      <c r="I16" s="48"/>
    </row>
    <row r="17" spans="1:9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  <c r="I17" s="48"/>
    </row>
    <row r="18" spans="1:9" ht="12.75" customHeight="1">
      <c r="A18" s="26"/>
      <c r="B18" s="9"/>
      <c r="C18" s="22" t="s">
        <v>3</v>
      </c>
      <c r="D18" s="40">
        <v>12094039.13</v>
      </c>
      <c r="E18" s="40">
        <f>ROUND(D18/$D$22*100,2)</f>
        <v>0.19</v>
      </c>
      <c r="G18" s="48"/>
      <c r="I18" s="48"/>
    </row>
    <row r="19" spans="1:9" ht="12.75" customHeight="1" thickBot="1">
      <c r="A19" s="37"/>
      <c r="B19" s="38"/>
      <c r="C19" s="22" t="s">
        <v>12</v>
      </c>
      <c r="D19" s="42">
        <f>170091153.13-1319989.86</f>
        <v>168771163.26999998</v>
      </c>
      <c r="E19" s="39">
        <f>ROUND(D19/$D$22*100,2)</f>
        <v>2.68</v>
      </c>
      <c r="G19" s="48"/>
      <c r="I19" s="48"/>
    </row>
    <row r="20" spans="1:9" s="28" customFormat="1" ht="16.5" customHeight="1" thickBot="1" thickTop="1">
      <c r="A20" s="29" t="s">
        <v>8</v>
      </c>
      <c r="B20" s="60" t="s">
        <v>9</v>
      </c>
      <c r="C20" s="61"/>
      <c r="D20" s="51">
        <f>108332381.31-7754430.55+1978.6</f>
        <v>100579929.36</v>
      </c>
      <c r="E20" s="31">
        <f>ROUND((D20/$D$22)*100,4)</f>
        <v>1.5947</v>
      </c>
      <c r="F20" s="47"/>
      <c r="G20" s="1"/>
      <c r="I20" s="48"/>
    </row>
    <row r="21" spans="1:9" ht="5.25" customHeight="1" thickBot="1" thickTop="1">
      <c r="A21" s="27"/>
      <c r="B21" s="16"/>
      <c r="C21" s="17"/>
      <c r="D21" s="44"/>
      <c r="E21" s="18"/>
      <c r="I21" s="48"/>
    </row>
    <row r="22" spans="1:9" s="28" customFormat="1" ht="18" customHeight="1" thickTop="1">
      <c r="A22" s="32"/>
      <c r="B22" s="52" t="s">
        <v>0</v>
      </c>
      <c r="C22" s="53"/>
      <c r="D22" s="45">
        <f>D20+D6+D16</f>
        <v>6307303076.7300005</v>
      </c>
      <c r="E22" s="33">
        <f>E20+E6+E16</f>
        <v>100.002252109035</v>
      </c>
      <c r="F22" s="47"/>
      <c r="G22" s="1"/>
      <c r="I22" s="48"/>
    </row>
    <row r="23" ht="12.75">
      <c r="I23" s="48"/>
    </row>
    <row r="24" ht="12.75">
      <c r="I24" s="48"/>
    </row>
    <row r="25" ht="12.75">
      <c r="I25" s="48"/>
    </row>
    <row r="26" ht="12.75">
      <c r="I26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scale="96" r:id="rId1"/>
  <headerFooter alignWithMargins="0">
    <oddFooter>&amp;C&amp;D</oddFooter>
  </headerFooter>
  <ignoredErrors>
    <ignoredError sqref="E16" formula="1"/>
    <ignoredError sqref="B7:B13 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2015-08-05T07:55:35Z</cp:lastPrinted>
  <dcterms:created xsi:type="dcterms:W3CDTF">1999-06-07T12:42:01Z</dcterms:created>
  <dcterms:modified xsi:type="dcterms:W3CDTF">2015-09-03T12:00:32Z</dcterms:modified>
  <cp:category/>
  <cp:version/>
  <cp:contentType/>
  <cp:contentStatus/>
</cp:coreProperties>
</file>