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'RptMiesięczny'!$A$1:$E$22</definedName>
  </definedNames>
  <calcPr fullCalcOnLoad="1"/>
</workbook>
</file>

<file path=xl/sharedStrings.xml><?xml version="1.0" encoding="utf-8"?>
<sst xmlns="http://schemas.openxmlformats.org/spreadsheetml/2006/main" count="32" uniqueCount="32">
  <si>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</si>
  <si>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</si>
  <si>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</si>
  <si>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</si>
  <si>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</si>
  <si>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</si>
  <si>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</si>
  <si>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</si>
  <si>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</si>
  <si>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</si>
  <si>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</si>
  <si>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</si>
  <si>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</si>
  <si>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</si>
  <si>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</si>
  <si>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</si>
  <si>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</si>
  <si>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</si>
  <si>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</si>
  <si>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</si>
  <si>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</si>
  <si>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</si>
  <si>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</si>
  <si>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</si>
  <si>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</si>
  <si>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</si>
  <si>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</si>
  <si>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</si>
  <si>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9"/>
        <rFont val="Arial"/>
        <family val="2"/>
      </rPr>
      <t>"o organizacji i funkcjonowaniu funduszy emerytalnych"</t>
    </r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</si>
  <si>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9"/>
        <rFont val="Arial"/>
        <family val="2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</si>
  <si>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9"/>
        <rFont val="Arial"/>
        <family val="2"/>
      </rPr>
      <t>"o organizacji i funkcjonowaniu funduszy emerytalnych"</t>
    </r>
  </si>
  <si>
    <t>Wycena na dzień: 31 marca 2016 - KOREKTA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</si>
</sst>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50.37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7" t="s">
        <v>25</v>
      </c>
      <c r="B3" s="58"/>
      <c r="C3" s="58"/>
      <c r="D3" s="58"/>
      <c r="E3" s="59"/>
      <c r="F3" s="18"/>
      <c r="G3" s="19"/>
    </row>
    <row r="4" spans="1:5" ht="15" customHeight="1" thickBot="1">
      <c r="A4" s="60" t="s">
        <v>31</v>
      </c>
      <c r="B4" s="61"/>
      <c r="C4" s="61"/>
      <c r="D4" s="61"/>
      <c r="E4" s="62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5" t="s">
        <v>6</v>
      </c>
      <c r="C6" s="66"/>
      <c r="D6" s="27">
        <f>SUM(D7:D15)</f>
        <v>5948591080.45</v>
      </c>
      <c r="E6" s="28">
        <f>ROUND(D6/D22*100,2)</f>
        <v>99.37</v>
      </c>
      <c r="F6" s="18"/>
      <c r="G6" s="19"/>
      <c r="I6" s="19"/>
    </row>
    <row r="7" spans="1:9" ht="72.75" thickTop="1">
      <c r="A7" s="29"/>
      <c r="B7" s="1" t="s">
        <v>13</v>
      </c>
      <c r="C7" s="30" t="s">
        <v>28</v>
      </c>
      <c r="D7" s="2">
        <v>696365101.73</v>
      </c>
      <c r="E7" s="3">
        <f aca="true" t="shared" si="0" ref="E7:E15">ROUND(D7/$D$22*100,2)</f>
        <v>11.63</v>
      </c>
      <c r="I7" s="19"/>
    </row>
    <row r="8" spans="1:9" ht="48">
      <c r="A8" s="29"/>
      <c r="B8" s="1" t="s">
        <v>14</v>
      </c>
      <c r="C8" s="30" t="s">
        <v>24</v>
      </c>
      <c r="D8" s="2">
        <v>4020278934.02</v>
      </c>
      <c r="E8" s="3">
        <f t="shared" si="0"/>
        <v>67.16</v>
      </c>
      <c r="F8" s="15">
        <v>4</v>
      </c>
      <c r="I8" s="19"/>
    </row>
    <row r="9" spans="1:9" ht="48">
      <c r="A9" s="29"/>
      <c r="B9" s="1" t="s">
        <v>11</v>
      </c>
      <c r="C9" s="30" t="s">
        <v>20</v>
      </c>
      <c r="D9" s="2">
        <v>501959979.22</v>
      </c>
      <c r="E9" s="3">
        <f t="shared" si="0"/>
        <v>8.39</v>
      </c>
      <c r="I9" s="19"/>
    </row>
    <row r="10" spans="1:9" ht="24">
      <c r="A10" s="31"/>
      <c r="B10" s="1" t="s">
        <v>15</v>
      </c>
      <c r="C10" s="30" t="s">
        <v>21</v>
      </c>
      <c r="D10" s="2">
        <v>16854231.09</v>
      </c>
      <c r="E10" s="3">
        <f t="shared" si="0"/>
        <v>0.28</v>
      </c>
      <c r="I10" s="19"/>
    </row>
    <row r="11" spans="1:9" ht="38.25" customHeight="1">
      <c r="A11" s="31"/>
      <c r="B11" s="1" t="s">
        <v>16</v>
      </c>
      <c r="C11" s="30" t="s">
        <v>22</v>
      </c>
      <c r="D11" s="2">
        <v>21817076.69</v>
      </c>
      <c r="E11" s="3">
        <f t="shared" si="0"/>
        <v>0.36</v>
      </c>
      <c r="I11" s="19"/>
    </row>
    <row r="12" spans="1:9" ht="63.75" customHeight="1">
      <c r="A12" s="31"/>
      <c r="B12" s="1" t="s">
        <v>17</v>
      </c>
      <c r="C12" s="30" t="s">
        <v>23</v>
      </c>
      <c r="D12" s="2">
        <v>2902940.7</v>
      </c>
      <c r="E12" s="3">
        <f t="shared" si="0"/>
        <v>0.05</v>
      </c>
      <c r="I12" s="19"/>
    </row>
    <row r="13" spans="1:9" ht="86.25" customHeight="1">
      <c r="A13" s="31"/>
      <c r="B13" s="1" t="s">
        <v>18</v>
      </c>
      <c r="C13" s="30" t="s">
        <v>27</v>
      </c>
      <c r="D13" s="2">
        <v>100922700</v>
      </c>
      <c r="E13" s="3">
        <f t="shared" si="0"/>
        <v>1.69</v>
      </c>
      <c r="I13" s="19"/>
    </row>
    <row r="14" spans="1:9" ht="64.5" customHeight="1">
      <c r="A14" s="31"/>
      <c r="B14" s="1" t="s">
        <v>19</v>
      </c>
      <c r="C14" s="30" t="s">
        <v>29</v>
      </c>
      <c r="D14" s="2">
        <v>81371500</v>
      </c>
      <c r="E14" s="3">
        <f t="shared" si="0"/>
        <v>1.36</v>
      </c>
      <c r="I14" s="19"/>
    </row>
    <row r="15" spans="1:9" ht="84.75" thickBot="1">
      <c r="A15" s="31"/>
      <c r="B15" s="1" t="s">
        <v>26</v>
      </c>
      <c r="C15" s="30" t="s">
        <v>30</v>
      </c>
      <c r="D15" s="2">
        <v>506118617</v>
      </c>
      <c r="E15" s="3">
        <f t="shared" si="0"/>
        <v>8.45</v>
      </c>
      <c r="I15" s="19"/>
    </row>
    <row r="16" spans="1:9" s="20" customFormat="1" ht="16.5" customHeight="1" thickBot="1" thickTop="1">
      <c r="A16" s="26" t="s">
        <v>7</v>
      </c>
      <c r="B16" s="65" t="s">
        <v>10</v>
      </c>
      <c r="C16" s="66"/>
      <c r="D16" s="32">
        <f>D17+D18+D19</f>
        <v>36289461.22</v>
      </c>
      <c r="E16" s="28">
        <f>D16/$D$22*100</f>
        <v>0.606199172304304</v>
      </c>
      <c r="F16" s="18"/>
      <c r="G16" s="16"/>
      <c r="I16" s="19"/>
    </row>
    <row r="17" spans="1:9" ht="12.75" customHeight="1" thickTop="1">
      <c r="A17" s="31"/>
      <c r="B17" s="33"/>
      <c r="C17" s="4" t="s">
        <v>4</v>
      </c>
      <c r="D17" s="5">
        <v>0</v>
      </c>
      <c r="E17" s="6">
        <f>ROUND(D17/$D$22*100,2)</f>
        <v>0</v>
      </c>
      <c r="I17" s="19"/>
    </row>
    <row r="18" spans="1:9" ht="12.75" customHeight="1">
      <c r="A18" s="34"/>
      <c r="B18" s="35"/>
      <c r="C18" s="7" t="s">
        <v>3</v>
      </c>
      <c r="D18" s="2">
        <v>4155807.38</v>
      </c>
      <c r="E18" s="2">
        <f>ROUND(D18/$D$22*100,2)</f>
        <v>0.07</v>
      </c>
      <c r="G18" s="19"/>
      <c r="I18" s="19"/>
    </row>
    <row r="19" spans="1:9" ht="12.75" customHeight="1" thickBot="1">
      <c r="A19" s="36"/>
      <c r="B19" s="37"/>
      <c r="C19" s="7" t="s">
        <v>12</v>
      </c>
      <c r="D19" s="8">
        <f>31790406.86+343246.98</f>
        <v>32133653.84</v>
      </c>
      <c r="E19" s="9">
        <f>ROUND(D19/$D$22*100,2)</f>
        <v>0.54</v>
      </c>
      <c r="G19" s="19"/>
      <c r="I19" s="19"/>
    </row>
    <row r="20" spans="1:9" s="20" customFormat="1" ht="16.5" customHeight="1" thickBot="1" thickTop="1">
      <c r="A20" s="26" t="s">
        <v>8</v>
      </c>
      <c r="B20" s="63" t="s">
        <v>9</v>
      </c>
      <c r="C20" s="64"/>
      <c r="D20" s="38">
        <f>10457366.55-8941691-3810.57</f>
        <v>1511864.9800000007</v>
      </c>
      <c r="E20" s="28">
        <f>ROUND((D20/$D$22)*100,4)</f>
        <v>0.0253</v>
      </c>
      <c r="F20" s="18"/>
      <c r="G20" s="16"/>
      <c r="I20" s="19"/>
    </row>
    <row r="21" spans="1:9" ht="5.25" customHeight="1" thickBot="1" thickTop="1">
      <c r="A21" s="39"/>
      <c r="B21" s="40"/>
      <c r="C21" s="41"/>
      <c r="D21" s="42"/>
      <c r="E21" s="43"/>
      <c r="I21" s="19"/>
    </row>
    <row r="22" spans="1:9" s="20" customFormat="1" ht="18" customHeight="1" thickBot="1" thickTop="1">
      <c r="A22" s="54"/>
      <c r="B22" s="55" t="s">
        <v>0</v>
      </c>
      <c r="C22" s="56"/>
      <c r="D22" s="32">
        <f>D20+D6+D16</f>
        <v>5986392406.65</v>
      </c>
      <c r="E22" s="27">
        <f>E20+E6+E16</f>
        <v>100.0014991723043</v>
      </c>
      <c r="F22" s="18"/>
      <c r="G22" s="16"/>
      <c r="I22" s="19"/>
    </row>
    <row r="23" spans="1:9" ht="12.75" thickTop="1">
      <c r="A23" s="49"/>
      <c r="B23" s="50"/>
      <c r="C23" s="51"/>
      <c r="D23" s="52"/>
      <c r="E23" s="53"/>
      <c r="I23" s="19"/>
    </row>
    <row r="24" ht="12">
      <c r="I24" s="19"/>
    </row>
    <row r="25" ht="12">
      <c r="I25" s="19"/>
    </row>
    <row r="26" ht="12">
      <c r="I26" s="19"/>
    </row>
    <row r="31" ht="12">
      <c r="D31" s="48"/>
    </row>
  </sheetData>
  <sheetProtection/>
  <mergeCells count="6">
    <mergeCell ref="B22:C22"/>
    <mergeCell ref="A3:E3"/>
    <mergeCell ref="A4:E4"/>
    <mergeCell ref="B20:C20"/>
    <mergeCell ref="B6:C6"/>
    <mergeCell ref="B16:C16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6" formula="1"/>
    <ignoredError sqref="B10:B15 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2016-04-06T05:28:52Z</cp:lastPrinted>
  <dcterms:created xsi:type="dcterms:W3CDTF">1999-06-07T12:42:01Z</dcterms:created>
  <dcterms:modified xsi:type="dcterms:W3CDTF">2016-04-08T06:26:48Z</dcterms:modified>
  <cp:category/>
  <cp:version/>
  <cp:contentType/>
  <cp:contentStatus/>
</cp:coreProperties>
</file>