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<sst xmlns="http://schemas.openxmlformats.org/spreadsheetml/2006/main" count="34" uniqueCount="34">
  <si>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</si>
  <si>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</si>
  <si>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</si>
  <si>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</si>
  <si>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</si>
  <si>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</si>
  <si>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</si>
  <si>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</si>
  <si>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</si>
  <si>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</si>
  <si>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</si>
  <si>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</si>
  <si>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</si>
  <si>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</si>
  <si>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</si>
  <si>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</si>
  <si>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</si>
  <si>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</si>
  <si>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</si>
  <si>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</si>
  <si>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</si>
  <si>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</si>
  <si>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</si>
  <si>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</si>
  <si>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</si>
  <si>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</si>
  <si>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</si>
  <si>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</si>
  <si>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</si>
  <si>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</si>
  <si>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</si>
  <si>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Wycena na dzień: 31 maja 2016</t>
  </si>
  <si>
    <t>Akcje, prawa poboru i prawa do akcji, będące przedmiotem oferty publicznej na terytorium Rzeczypospolitej Polskiej;</t>
  </si>
  <si>
    <t>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</si>
</sst>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7" t="s">
        <v>25</v>
      </c>
      <c r="B3" s="58"/>
      <c r="C3" s="58"/>
      <c r="D3" s="58"/>
      <c r="E3" s="59"/>
      <c r="F3" s="18"/>
      <c r="G3" s="19"/>
    </row>
    <row r="4" spans="1:5" ht="15" customHeight="1" thickBot="1">
      <c r="A4" s="60" t="s">
        <v>31</v>
      </c>
      <c r="B4" s="61"/>
      <c r="C4" s="61"/>
      <c r="D4" s="61"/>
      <c r="E4" s="62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5" t="s">
        <v>6</v>
      </c>
      <c r="C6" s="66"/>
      <c r="D6" s="27">
        <f>SUM(D7:D16)</f>
        <v>5777965481.2</v>
      </c>
      <c r="E6" s="28">
        <f>ROUND(D6/D23*100,2)</f>
        <v>99.31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517737270.84</v>
      </c>
      <c r="E7" s="3">
        <f aca="true" t="shared" si="0" ref="E7:E16">ROUND(D7/$D$23*100,2)</f>
        <v>8.9</v>
      </c>
      <c r="I7" s="19"/>
    </row>
    <row r="8" spans="1:9" ht="48">
      <c r="A8" s="29"/>
      <c r="B8" s="1" t="s">
        <v>14</v>
      </c>
      <c r="C8" s="30" t="s">
        <v>24</v>
      </c>
      <c r="D8" s="2">
        <v>3875485570.34</v>
      </c>
      <c r="E8" s="3">
        <f t="shared" si="0"/>
        <v>66.61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660142640.81</v>
      </c>
      <c r="E9" s="3">
        <f t="shared" si="0"/>
        <v>11.35</v>
      </c>
      <c r="I9" s="19"/>
    </row>
    <row r="10" spans="1:9" ht="24">
      <c r="A10" s="31"/>
      <c r="B10" s="1" t="s">
        <v>15</v>
      </c>
      <c r="C10" s="30" t="s">
        <v>32</v>
      </c>
      <c r="D10" s="2">
        <v>3592899.25</v>
      </c>
      <c r="E10" s="3">
        <f t="shared" si="0"/>
        <v>0.06</v>
      </c>
      <c r="I10" s="19"/>
    </row>
    <row r="11" spans="1:9" ht="24">
      <c r="A11" s="31"/>
      <c r="B11" s="1" t="s">
        <v>16</v>
      </c>
      <c r="C11" s="30" t="s">
        <v>21</v>
      </c>
      <c r="D11" s="2">
        <v>8448261.18</v>
      </c>
      <c r="E11" s="3">
        <f t="shared" si="0"/>
        <v>0.15</v>
      </c>
      <c r="I11" s="19"/>
    </row>
    <row r="12" spans="1:9" ht="38.25" customHeight="1">
      <c r="A12" s="31"/>
      <c r="B12" s="1" t="s">
        <v>17</v>
      </c>
      <c r="C12" s="30" t="s">
        <v>22</v>
      </c>
      <c r="D12" s="2">
        <v>20323410.63</v>
      </c>
      <c r="E12" s="3">
        <f t="shared" si="0"/>
        <v>0.35</v>
      </c>
      <c r="I12" s="19"/>
    </row>
    <row r="13" spans="1:9" ht="63.75" customHeight="1">
      <c r="A13" s="31"/>
      <c r="B13" s="1" t="s">
        <v>18</v>
      </c>
      <c r="C13" s="30" t="s">
        <v>23</v>
      </c>
      <c r="D13" s="2">
        <v>2897521.15</v>
      </c>
      <c r="E13" s="3">
        <f t="shared" si="0"/>
        <v>0.05</v>
      </c>
      <c r="I13" s="19"/>
    </row>
    <row r="14" spans="1:9" ht="86.25" customHeight="1">
      <c r="A14" s="31"/>
      <c r="B14" s="1" t="s">
        <v>19</v>
      </c>
      <c r="C14" s="30" t="s">
        <v>27</v>
      </c>
      <c r="D14" s="2">
        <v>100710745</v>
      </c>
      <c r="E14" s="3">
        <f t="shared" si="0"/>
        <v>1.73</v>
      </c>
      <c r="I14" s="19"/>
    </row>
    <row r="15" spans="1:9" ht="64.5" customHeight="1">
      <c r="A15" s="31"/>
      <c r="B15" s="1" t="s">
        <v>26</v>
      </c>
      <c r="C15" s="30" t="s">
        <v>29</v>
      </c>
      <c r="D15" s="2">
        <v>81289530</v>
      </c>
      <c r="E15" s="3">
        <f t="shared" si="0"/>
        <v>1.4</v>
      </c>
      <c r="I15" s="19"/>
    </row>
    <row r="16" spans="1:9" ht="84.75" thickBot="1">
      <c r="A16" s="31"/>
      <c r="B16" s="1" t="s">
        <v>33</v>
      </c>
      <c r="C16" s="30" t="s">
        <v>30</v>
      </c>
      <c r="D16" s="2">
        <v>507337632</v>
      </c>
      <c r="E16" s="3">
        <f t="shared" si="0"/>
        <v>8.72</v>
      </c>
      <c r="I16" s="19"/>
    </row>
    <row r="17" spans="1:9" s="20" customFormat="1" ht="16.5" customHeight="1" thickBot="1" thickTop="1">
      <c r="A17" s="26" t="s">
        <v>7</v>
      </c>
      <c r="B17" s="65" t="s">
        <v>10</v>
      </c>
      <c r="C17" s="66"/>
      <c r="D17" s="32">
        <f>D18+D19+D20</f>
        <v>13992553.5</v>
      </c>
      <c r="E17" s="28">
        <f>D17/$D$23*100</f>
        <v>0.24049626464828147</v>
      </c>
      <c r="F17" s="18"/>
      <c r="G17" s="16"/>
      <c r="I17" s="19"/>
    </row>
    <row r="18" spans="1:9" ht="12.75" customHeight="1" thickTop="1">
      <c r="A18" s="31"/>
      <c r="B18" s="33"/>
      <c r="C18" s="4" t="s">
        <v>4</v>
      </c>
      <c r="D18" s="5">
        <v>0</v>
      </c>
      <c r="E18" s="6">
        <f>ROUND(D18/$D$23*100,2)</f>
        <v>0</v>
      </c>
      <c r="I18" s="19"/>
    </row>
    <row r="19" spans="1:9" ht="12.75" customHeight="1">
      <c r="A19" s="34"/>
      <c r="B19" s="35"/>
      <c r="C19" s="7" t="s">
        <v>3</v>
      </c>
      <c r="D19" s="2">
        <v>3155680.19</v>
      </c>
      <c r="E19" s="2">
        <f>ROUND(D19/$D$23*100,2)</f>
        <v>0.05</v>
      </c>
      <c r="G19" s="19"/>
      <c r="I19" s="19"/>
    </row>
    <row r="20" spans="1:9" ht="12.75" customHeight="1" thickBot="1">
      <c r="A20" s="36"/>
      <c r="B20" s="37"/>
      <c r="C20" s="7" t="s">
        <v>12</v>
      </c>
      <c r="D20" s="8">
        <f>10658477.85+178395.46</f>
        <v>10836873.31</v>
      </c>
      <c r="E20" s="9">
        <f>ROUND(D20/$D$23*100,2)</f>
        <v>0.19</v>
      </c>
      <c r="G20" s="19"/>
      <c r="I20" s="19"/>
    </row>
    <row r="21" spans="1:9" s="20" customFormat="1" ht="16.5" customHeight="1" thickBot="1" thickTop="1">
      <c r="A21" s="26" t="s">
        <v>8</v>
      </c>
      <c r="B21" s="63" t="s">
        <v>9</v>
      </c>
      <c r="C21" s="64"/>
      <c r="D21" s="38">
        <f>35790683.07-9548957+168.64</f>
        <v>26241894.71</v>
      </c>
      <c r="E21" s="28">
        <f>ROUND((D21/$D$23)*100,4)</f>
        <v>0.451</v>
      </c>
      <c r="F21" s="18"/>
      <c r="G21" s="16"/>
      <c r="I21" s="19"/>
    </row>
    <row r="22" spans="1:9" ht="5.25" customHeight="1" thickBot="1" thickTop="1">
      <c r="A22" s="39"/>
      <c r="B22" s="40"/>
      <c r="C22" s="41"/>
      <c r="D22" s="42"/>
      <c r="E22" s="43"/>
      <c r="I22" s="19"/>
    </row>
    <row r="23" spans="1:9" s="20" customFormat="1" ht="18" customHeight="1" thickBot="1" thickTop="1">
      <c r="A23" s="54"/>
      <c r="B23" s="55" t="s">
        <v>0</v>
      </c>
      <c r="C23" s="56"/>
      <c r="D23" s="32">
        <f>D21+D6+D17</f>
        <v>5818199929.41</v>
      </c>
      <c r="E23" s="27">
        <f>E21+E6+E17</f>
        <v>100.00149626464828</v>
      </c>
      <c r="F23" s="18"/>
      <c r="G23" s="16"/>
      <c r="I23" s="19"/>
    </row>
    <row r="24" spans="1:9" ht="12.75" thickTop="1">
      <c r="A24" s="49"/>
      <c r="B24" s="50"/>
      <c r="C24" s="51"/>
      <c r="D24" s="52"/>
      <c r="E24" s="53"/>
      <c r="I24" s="19"/>
    </row>
    <row r="25" ht="12">
      <c r="I25" s="19"/>
    </row>
    <row r="26" ht="12">
      <c r="I26" s="19"/>
    </row>
    <row r="27" ht="12">
      <c r="I27" s="19"/>
    </row>
    <row r="32" ht="12">
      <c r="D32" s="48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2016-04-06T05:28:52Z</cp:lastPrinted>
  <dcterms:created xsi:type="dcterms:W3CDTF">1999-06-07T12:42:01Z</dcterms:created>
  <dcterms:modified xsi:type="dcterms:W3CDTF">2016-06-03T12:34:54Z</dcterms:modified>
  <cp:category/>
  <cp:version/>
  <cp:contentType/>
  <cp:contentStatus/>
</cp:coreProperties>
</file>