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120" activeTab="0"/>
  </bookViews>
  <sheets>
    <sheet name="Arkusz1" sheetId="1" r:id="rId1"/>
  </sheets>
  <definedNames>
    <definedName name="_xlnm.Print_Area" localSheetId="0">'Arkusz1'!$A$1:$F$202</definedName>
  </definedNames>
  <calcPr fullCalcOnLoad="1"/>
</workbook>
</file>

<file path=xl/sharedStrings.xml><?xml version="1.0" encoding="utf-8"?>
<sst xmlns="http://schemas.openxmlformats.org/spreadsheetml/2006/main" count="199" uniqueCount="179">
  <si>
    <t>(zł)</t>
  </si>
  <si>
    <t>(%)</t>
  </si>
  <si>
    <t>AKTYWA</t>
  </si>
  <si>
    <t xml:space="preserve">   - na rachunkach przeliczeniowych</t>
  </si>
  <si>
    <t>I</t>
  </si>
  <si>
    <t>Portfel inwestycyjny</t>
  </si>
  <si>
    <t>Certyfikaty inwestycyjne emitowane przez fundusze inwestycyjne zamknięte</t>
  </si>
  <si>
    <t>II</t>
  </si>
  <si>
    <t xml:space="preserve">Środki pieniężne </t>
  </si>
  <si>
    <t>III</t>
  </si>
  <si>
    <t>Należności</t>
  </si>
  <si>
    <t>Akcje spółek notowanych na rynku regulowanym na terytorium Rzeczypospolitej Polskiej oraz obligacje zamienne na akcje tych spółek, a także notowane na tym rynku prawa poboru i prawa do akcji</t>
  </si>
  <si>
    <t>Obligacje przychodowe, o których mowa w ustawie z dnia 29 czerwca 1995 r. o obligacjach 
(Dz. U. z 2001 r. Nr 120, poz. 1300, z późn. zm.)</t>
  </si>
  <si>
    <r>
      <t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</t>
    </r>
    <r>
      <rPr>
        <i/>
        <sz val="9"/>
        <rFont val="Arial"/>
        <family val="2"/>
      </rPr>
      <t xml:space="preserve"> "o organizacji i funkcjonowaniu funduszy emerytalnych"</t>
    </r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</si>
  <si>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9"/>
        <rFont val="Arial"/>
        <family val="2"/>
      </rPr>
      <t>o organizacji i funkcjonowaniu funduszy emerytalnych</t>
    </r>
    <r>
      <rPr>
        <sz val="9"/>
        <rFont val="Arial"/>
        <family val="2"/>
      </rPr>
      <t>"</t>
    </r>
  </si>
  <si>
    <t>Listy zastawne</t>
  </si>
  <si>
    <t>Wycena na dzień: 30 grudnia 2016</t>
  </si>
  <si>
    <t>Kwity depozytowe dopuszczone do obrotu na rynku regulowanym w państwach innych niż Rzeczpospolita Polska</t>
  </si>
  <si>
    <r>
      <t xml:space="preserve">Obligacje inne niż wymienione w art. 141 pkt 33 ustawy z dnia 28 sierpnia 1997 r. </t>
    </r>
    <r>
      <rPr>
        <i/>
        <sz val="9"/>
        <rFont val="Arial"/>
        <family val="2"/>
      </rPr>
      <t>"o organizacji i funkcjonowaniu funduszy emerytalnych"</t>
    </r>
    <r>
      <rPr>
        <sz val="9"/>
        <rFont val="Arial"/>
        <family val="2"/>
      </rPr>
      <t>, bankowe papiery wartościowe lub listy zastawne, emitowane przez Bank Gospodarstwa Krajowego.</t>
    </r>
  </si>
  <si>
    <t>Bank Gospodarstwa Krajowego</t>
  </si>
  <si>
    <t>Akcje spółek notowane na rynku regulowanym w państwach innych niż Rzeczpospolita Polska oraz obligacje zamienne na akcje tych spółek, a także notowane na tych rynkach prawa poboru i prawa do akcji</t>
  </si>
  <si>
    <r>
      <t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 sierpnia 1997 r. "</t>
    </r>
    <r>
      <rPr>
        <i/>
        <sz val="9"/>
        <rFont val="Arial"/>
        <family val="2"/>
      </rPr>
      <t>o organizacji i funkcjonowaniu funduszy emerytalnych</t>
    </r>
    <r>
      <rPr>
        <sz val="9"/>
        <rFont val="Arial"/>
        <family val="2"/>
      </rPr>
      <t>"</t>
    </r>
  </si>
  <si>
    <t>Aegon Otwarty Fundusz Emerytalny - roczna struktura aktywów</t>
  </si>
  <si>
    <t>PKO Bank Polski S.A.</t>
  </si>
  <si>
    <t>PZU S.A.</t>
  </si>
  <si>
    <t>Bank Polska Kasa Opieki S.A.</t>
  </si>
  <si>
    <t>PKN Orlen S.A.</t>
  </si>
  <si>
    <t>Bank Zachodni WBK S.A.</t>
  </si>
  <si>
    <t>KGHM Polska Miedź S.A.</t>
  </si>
  <si>
    <t>ING Bank Śląski S.A.</t>
  </si>
  <si>
    <t>Polska Grupa Energetyczna S.A.</t>
  </si>
  <si>
    <t>mBank S.A.</t>
  </si>
  <si>
    <t>MOL Magyar Olaj - és Gázipari Részvénytársaság</t>
  </si>
  <si>
    <t>Polskie Górnictwo Naftowe i Gazownictwo S.A.</t>
  </si>
  <si>
    <t>Cyfrowy Polsat S.A.</t>
  </si>
  <si>
    <t>Asseco Poland S.A.</t>
  </si>
  <si>
    <t>Grupa KĘTY S.A.</t>
  </si>
  <si>
    <t>Inter Cars S.A.</t>
  </si>
  <si>
    <t>PKP CARGO S.A.</t>
  </si>
  <si>
    <t>Bank Handlowy w Warszawie S.A.</t>
  </si>
  <si>
    <t>Robyg S.A.</t>
  </si>
  <si>
    <t>Kernel Holding S.A.</t>
  </si>
  <si>
    <t>CCC S.A.</t>
  </si>
  <si>
    <t>Bank Millennium S.A.</t>
  </si>
  <si>
    <t>LPP S.A</t>
  </si>
  <si>
    <t>Oponeo.pl S.A.</t>
  </si>
  <si>
    <t>GTC S.A.</t>
  </si>
  <si>
    <t>Agora S.A.</t>
  </si>
  <si>
    <t>Zespół Elektrociepłowni Wrocławskich KOGENERACJA S.A.</t>
  </si>
  <si>
    <t>Kruk S.A.</t>
  </si>
  <si>
    <t xml:space="preserve">Budimex S.A. </t>
  </si>
  <si>
    <t>Alior Bank S.A.</t>
  </si>
  <si>
    <t>MLP GROUP S.A.</t>
  </si>
  <si>
    <t>Capital Park S.A.</t>
  </si>
  <si>
    <t>Orange Polska S.A.</t>
  </si>
  <si>
    <t>Auto Partner S.A.</t>
  </si>
  <si>
    <t>ENEA S.A.</t>
  </si>
  <si>
    <t>ALUMETAL S.A.</t>
  </si>
  <si>
    <t>Pfleiderer Group S.A.</t>
  </si>
  <si>
    <t>UNIWHEELS AG</t>
  </si>
  <si>
    <t>Integer.pl S.A.</t>
  </si>
  <si>
    <t>ENERGA S.A.</t>
  </si>
  <si>
    <t>Stalexport Autostrady S.A.</t>
  </si>
  <si>
    <t>Netia S.A.</t>
  </si>
  <si>
    <t>ČEZ, AS</t>
  </si>
  <si>
    <t>TAURON Polska Energia S.A.</t>
  </si>
  <si>
    <t>Synthos S.A.</t>
  </si>
  <si>
    <t>Lentex S.A.</t>
  </si>
  <si>
    <t>Mennica Polska S.A.</t>
  </si>
  <si>
    <t>Eko Export S.A.</t>
  </si>
  <si>
    <t>NEUCA S.A.</t>
  </si>
  <si>
    <t>Getin Noble Bank S.A.</t>
  </si>
  <si>
    <t>Farmacol S.A.</t>
  </si>
  <si>
    <t>FERRO S.A.</t>
  </si>
  <si>
    <t>Groclin S.A.</t>
  </si>
  <si>
    <t>Sanok Rubber Company S.A.</t>
  </si>
  <si>
    <t>Grupa LOTOS S.A.</t>
  </si>
  <si>
    <t>ELEKTROBUDOWA S.A.</t>
  </si>
  <si>
    <t>Getin Holding S.A.</t>
  </si>
  <si>
    <t>Prime Car Management S.A.</t>
  </si>
  <si>
    <t>Grupa Azoty S.A.</t>
  </si>
  <si>
    <t>Comp S.A.</t>
  </si>
  <si>
    <t>Elemental Holding S.A.</t>
  </si>
  <si>
    <t>POLNORD S.A.</t>
  </si>
  <si>
    <t>Apator S.A.</t>
  </si>
  <si>
    <t>Impexmetal S.A.</t>
  </si>
  <si>
    <t>WIRTUALNA POLSKA HOLDING S.A.</t>
  </si>
  <si>
    <t>Emperia Holding S.A.</t>
  </si>
  <si>
    <t>PGF Polska Grupa Farmaceutyczna S.A.</t>
  </si>
  <si>
    <t>ATM S.A.</t>
  </si>
  <si>
    <t>Briju S.A.</t>
  </si>
  <si>
    <t>IZOSTAL S.A.</t>
  </si>
  <si>
    <t>RAWLPLUG S.A.</t>
  </si>
  <si>
    <t>SOHO DEVELOPMENT S.A.</t>
  </si>
  <si>
    <t>IMMOFINANZ AG</t>
  </si>
  <si>
    <t>AVIA SOLUTIONS GROUP AB</t>
  </si>
  <si>
    <t>FIRMA OPONIARSKA DĘBICA S.A.</t>
  </si>
  <si>
    <t>STALPROFIL S.A.</t>
  </si>
  <si>
    <t>FAMUR S.A.</t>
  </si>
  <si>
    <t>GIEŁDA PAPIERÓW WARTOŚCIOWYCH W WARSZAWIE S.A.</t>
  </si>
  <si>
    <t>PCC INTERMODAL S.A.</t>
  </si>
  <si>
    <t>JASTRZĘBSKA SPÓŁKA WĘGLOWA S.A.</t>
  </si>
  <si>
    <t>APLISENS S.A.</t>
  </si>
  <si>
    <t>INPOST S.A.</t>
  </si>
  <si>
    <t>MEDICALGORITHMICS S.A.</t>
  </si>
  <si>
    <t>MOSTOSTAL ZABRZE S.A.</t>
  </si>
  <si>
    <t>ZPUE S.A.</t>
  </si>
  <si>
    <t>LUBELSKI WĘGIEL BOGDANKA S.A.</t>
  </si>
  <si>
    <t>RAINBOW TOURS S.A.</t>
  </si>
  <si>
    <t>TIM S.A.</t>
  </si>
  <si>
    <t>ERGIS S.A.</t>
  </si>
  <si>
    <t>ES-SYSTEM S.A.</t>
  </si>
  <si>
    <t>INPRO S.A.</t>
  </si>
  <si>
    <t>SELENA FM S.A.</t>
  </si>
  <si>
    <t>IPOPEMA SECURITIES S.A.</t>
  </si>
  <si>
    <t>PROJPRZEM S.A.</t>
  </si>
  <si>
    <t>IALBATROS GROUP S.A.</t>
  </si>
  <si>
    <t>VISTULA GROUP S.A.</t>
  </si>
  <si>
    <t>DOM DEVELOPMENT S.A.</t>
  </si>
  <si>
    <t>SECO/WARWICK S.A.</t>
  </si>
  <si>
    <t>LIVECHAT SOFTWARE S.A.</t>
  </si>
  <si>
    <t>SOLAR COMPANY S.A.</t>
  </si>
  <si>
    <t>ALTA S.A.</t>
  </si>
  <si>
    <t>Bayerische Motoren Werke Aktiengesellschaft</t>
  </si>
  <si>
    <t>Lowe's Companies Inc</t>
  </si>
  <si>
    <t>Bofi Holding Inc</t>
  </si>
  <si>
    <t>CELGENE CORPORATION</t>
  </si>
  <si>
    <t>Daimler AG</t>
  </si>
  <si>
    <t xml:space="preserve">BORGWARNER INC. </t>
  </si>
  <si>
    <t>PRA Group, Inc.</t>
  </si>
  <si>
    <t>Western Digital Corporation</t>
  </si>
  <si>
    <t>The Mosaic Company</t>
  </si>
  <si>
    <t>Applied Micro Circuits Corporation</t>
  </si>
  <si>
    <t>Airbus Group SE</t>
  </si>
  <si>
    <t>Lincoln National Corporation</t>
  </si>
  <si>
    <t>Michael Kosrs Holdings Ltd</t>
  </si>
  <si>
    <t>Envision Healthcare Corp</t>
  </si>
  <si>
    <t>RWE AG</t>
  </si>
  <si>
    <t>Toll Brothers Inc.</t>
  </si>
  <si>
    <t>Carrefour SA</t>
  </si>
  <si>
    <t>Affiliated Managers Group Inc</t>
  </si>
  <si>
    <t>Credit Suisse Group AG</t>
  </si>
  <si>
    <t>VIENNA INSURANCE GROUP</t>
  </si>
  <si>
    <t>Koninklijke KPN N.V</t>
  </si>
  <si>
    <t>E.ON SE</t>
  </si>
  <si>
    <t>Mellanox Technologies, Inc.</t>
  </si>
  <si>
    <t>UNIQA INSURANCE GROUP AG</t>
  </si>
  <si>
    <t>Neopost S.A.</t>
  </si>
  <si>
    <t>Legg Mason Inc</t>
  </si>
  <si>
    <t>Basic-Fit N.V.</t>
  </si>
  <si>
    <t>Gaztransport Et Technigaz S.A.</t>
  </si>
  <si>
    <t>Artisan Partners Asset Management Inc</t>
  </si>
  <si>
    <t>SolarEdge Technologies Inc</t>
  </si>
  <si>
    <t>Fitbit Inc.</t>
  </si>
  <si>
    <t>Waddell &amp; Reed Financial Inc</t>
  </si>
  <si>
    <t>BLACKBERRY LIMITED</t>
  </si>
  <si>
    <t>Telefonica S.A.</t>
  </si>
  <si>
    <t>OVS S.p.A.</t>
  </si>
  <si>
    <t>EVN AG</t>
  </si>
  <si>
    <t>Pier 1 Imports Inc</t>
  </si>
  <si>
    <t>Danone</t>
  </si>
  <si>
    <t>Uniper SE</t>
  </si>
  <si>
    <t>SKARBIEC-RYNKU NIERUCHOMOŚCI FIZ</t>
  </si>
  <si>
    <t>FIRST PRIVATE EQ FIZ AN</t>
  </si>
  <si>
    <t>Europejski Fundusz Hipoteczny S.A.</t>
  </si>
  <si>
    <t>Santander Consumer Bank S.A.</t>
  </si>
  <si>
    <t>Ghelamco Invest Sp. z o.o.</t>
  </si>
  <si>
    <t>Magellan S.A.</t>
  </si>
  <si>
    <t>Ciech S.A.</t>
  </si>
  <si>
    <t>Echo Investment S.A.</t>
  </si>
  <si>
    <t>PKO BANK HIPOTECZNY S.A.</t>
  </si>
  <si>
    <t>Teva Pharmaceutical Industries Ltd</t>
  </si>
  <si>
    <t>Bank Polska Kasa Opieki S.A. - 200T29/2017</t>
  </si>
  <si>
    <t>Bank Zachodni WBK S.A. - 200T6953/2016</t>
  </si>
  <si>
    <t>Bank Zachodni WBK S.A. - 200T7339/2016</t>
  </si>
  <si>
    <t>Termin wykupu / Data zapadalności</t>
  </si>
  <si>
    <t>Inne niż będące przedmiotem oferty publicznej na terytorium Rzeczypospolitej Polskiej obligacje i 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</si>
  <si>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</si>
  <si>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Miejskie Wodociągi i Kanalizacja w Bydgoszczy Sp. z o.o.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</si>
</sst>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"/>
    <numFmt numFmtId="165" formatCode="d/mm"/>
    <numFmt numFmtId="166" formatCode="0.0000"/>
    <numFmt numFmtId="167" formatCode="0.0000000"/>
    <numFmt numFmtId="168" formatCode="0.00000000"/>
    <numFmt numFmtId="169" formatCode="0.0%"/>
    <numFmt numFmtId="170" formatCode="0.000"/>
    <numFmt numFmtId="171" formatCode="#,##0.00_ ;\-#,##0.00\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-* #,##0.000\ _z_ł_-;\-* #,##0.000\ _z_ł_-;_-* &quot;-&quot;??\ _z_ł_-;_-@_-"/>
    <numFmt numFmtId="177" formatCode="0.0000000000"/>
    <numFmt numFmtId="178" formatCode="0.000000000"/>
    <numFmt numFmtId="179" formatCode="0.000000"/>
    <numFmt numFmtId="180" formatCode="0.00000"/>
    <numFmt numFmtId="181" formatCode="#,##0.000"/>
    <numFmt numFmtId="182" formatCode="#,##0.0000"/>
    <numFmt numFmtId="183" formatCode="#,##0.000000000"/>
    <numFmt numFmtId="184" formatCode="0.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[$-415]d\ mmmm\ yyyy"/>
  </numFmts>
  <fonts count="61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color indexed="2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0"/>
    </font>
    <font>
      <sz val="9"/>
      <name val="Arial CE"/>
      <family val="0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22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9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2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42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42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2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42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42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4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42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42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24" borderId="0" applyNumberFormat="0" applyBorder="0" applyAlignment="0" applyProtection="0"/>
    <xf numFmtId="0" fontId="42" fillId="25" borderId="0" applyNumberFormat="0" applyBorder="0" applyAlignment="0" applyProtection="0"/>
    <xf numFmtId="0" fontId="5" fillId="10" borderId="0" applyNumberFormat="0" applyBorder="0" applyAlignment="0" applyProtection="0"/>
    <xf numFmtId="0" fontId="5" fillId="24" borderId="0" applyNumberFormat="0" applyBorder="0" applyAlignment="0" applyProtection="0"/>
    <xf numFmtId="0" fontId="6" fillId="26" borderId="0" applyNumberFormat="0" applyBorder="0" applyAlignment="0" applyProtection="0"/>
    <xf numFmtId="0" fontId="43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7" borderId="0" applyNumberFormat="0" applyBorder="0" applyAlignment="0" applyProtection="0"/>
    <xf numFmtId="0" fontId="43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43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43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43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43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43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43" fillId="43" borderId="0" applyNumberFormat="0" applyBorder="0" applyAlignment="0" applyProtection="0"/>
    <xf numFmtId="0" fontId="6" fillId="24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43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43" fillId="4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43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29" borderId="0" applyNumberFormat="0" applyBorder="0" applyAlignment="0" applyProtection="0"/>
    <xf numFmtId="0" fontId="7" fillId="13" borderId="1" applyNumberFormat="0" applyAlignment="0" applyProtection="0"/>
    <xf numFmtId="0" fontId="44" fillId="48" borderId="2" applyNumberFormat="0" applyAlignment="0" applyProtection="0"/>
    <xf numFmtId="0" fontId="7" fillId="21" borderId="1" applyNumberFormat="0" applyAlignment="0" applyProtection="0"/>
    <xf numFmtId="0" fontId="7" fillId="13" borderId="1" applyNumberFormat="0" applyAlignment="0" applyProtection="0"/>
    <xf numFmtId="0" fontId="8" fillId="49" borderId="3" applyNumberFormat="0" applyAlignment="0" applyProtection="0"/>
    <xf numFmtId="0" fontId="45" fillId="50" borderId="4" applyNumberFormat="0" applyAlignment="0" applyProtection="0"/>
    <xf numFmtId="0" fontId="8" fillId="51" borderId="3" applyNumberFormat="0" applyAlignment="0" applyProtection="0"/>
    <xf numFmtId="0" fontId="8" fillId="49" borderId="3" applyNumberFormat="0" applyAlignment="0" applyProtection="0"/>
    <xf numFmtId="0" fontId="9" fillId="8" borderId="0" applyNumberFormat="0" applyBorder="0" applyAlignment="0" applyProtection="0"/>
    <xf numFmtId="0" fontId="46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47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5" applyNumberFormat="0" applyFill="0" applyAlignment="0" applyProtection="0"/>
    <xf numFmtId="0" fontId="11" fillId="53" borderId="8" applyNumberFormat="0" applyAlignment="0" applyProtection="0"/>
    <xf numFmtId="0" fontId="48" fillId="54" borderId="9" applyNumberFormat="0" applyAlignment="0" applyProtection="0"/>
    <xf numFmtId="0" fontId="11" fillId="53" borderId="8" applyNumberFormat="0" applyAlignment="0" applyProtection="0"/>
    <xf numFmtId="0" fontId="11" fillId="53" borderId="8" applyNumberFormat="0" applyAlignment="0" applyProtection="0"/>
    <xf numFmtId="0" fontId="12" fillId="0" borderId="10" applyNumberFormat="0" applyFill="0" applyAlignment="0" applyProtection="0"/>
    <xf numFmtId="0" fontId="49" fillId="0" borderId="11" applyNumberFormat="0" applyFill="0" applyAlignment="0" applyProtection="0"/>
    <xf numFmtId="0" fontId="22" fillId="0" borderId="12" applyNumberFormat="0" applyFill="0" applyAlignment="0" applyProtection="0"/>
    <xf numFmtId="0" fontId="12" fillId="0" borderId="10" applyNumberFormat="0" applyFill="0" applyAlignment="0" applyProtection="0"/>
    <xf numFmtId="0" fontId="13" fillId="0" borderId="13" applyNumberFormat="0" applyFill="0" applyAlignment="0" applyProtection="0"/>
    <xf numFmtId="0" fontId="50" fillId="0" borderId="14" applyNumberFormat="0" applyFill="0" applyAlignment="0" applyProtection="0"/>
    <xf numFmtId="0" fontId="23" fillId="0" borderId="15" applyNumberFormat="0" applyFill="0" applyAlignment="0" applyProtection="0"/>
    <xf numFmtId="0" fontId="13" fillId="0" borderId="13" applyNumberFormat="0" applyFill="0" applyAlignment="0" applyProtection="0"/>
    <xf numFmtId="0" fontId="14" fillId="0" borderId="16" applyNumberFormat="0" applyFill="0" applyAlignment="0" applyProtection="0"/>
    <xf numFmtId="0" fontId="51" fillId="0" borderId="17" applyNumberFormat="0" applyFill="0" applyAlignment="0" applyProtection="0"/>
    <xf numFmtId="0" fontId="24" fillId="0" borderId="18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52" fillId="55" borderId="0" applyNumberFormat="0" applyBorder="0" applyAlignment="0" applyProtection="0"/>
    <xf numFmtId="0" fontId="25" fillId="21" borderId="0" applyNumberFormat="0" applyBorder="0" applyAlignment="0" applyProtection="0"/>
    <xf numFmtId="0" fontId="15" fillId="21" borderId="0" applyNumberFormat="0" applyBorder="0" applyAlignment="0" applyProtection="0"/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49" borderId="1" applyNumberFormat="0" applyAlignment="0" applyProtection="0"/>
    <xf numFmtId="0" fontId="53" fillId="50" borderId="2" applyNumberFormat="0" applyAlignment="0" applyProtection="0"/>
    <xf numFmtId="0" fontId="26" fillId="51" borderId="1" applyNumberFormat="0" applyAlignment="0" applyProtection="0"/>
    <xf numFmtId="0" fontId="16" fillId="4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9" applyNumberFormat="0" applyFill="0" applyAlignment="0" applyProtection="0"/>
    <xf numFmtId="0" fontId="54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0" borderId="22" applyNumberFormat="0" applyFont="0" applyAlignment="0" applyProtection="0"/>
    <xf numFmtId="0" fontId="42" fillId="56" borderId="23" applyNumberFormat="0" applyFont="0" applyAlignment="0" applyProtection="0"/>
    <xf numFmtId="0" fontId="5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58" fillId="57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24" xfId="159" applyFont="1" applyFill="1" applyBorder="1" applyAlignment="1">
      <alignment horizontal="left" indent="2"/>
      <protection/>
    </xf>
    <xf numFmtId="4" fontId="4" fillId="0" borderId="22" xfId="159" applyNumberFormat="1" applyFont="1" applyFill="1" applyBorder="1" applyAlignment="1">
      <alignment horizontal="right" indent="1"/>
      <protection/>
    </xf>
    <xf numFmtId="4" fontId="4" fillId="0" borderId="24" xfId="159" applyNumberFormat="1" applyFont="1" applyFill="1" applyBorder="1" applyAlignment="1">
      <alignment horizontal="right" indent="1"/>
      <protection/>
    </xf>
    <xf numFmtId="4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29" fillId="49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49" fontId="3" fillId="0" borderId="27" xfId="0" applyNumberFormat="1" applyFont="1" applyBorder="1" applyAlignment="1">
      <alignment horizontal="left" wrapText="1"/>
    </xf>
    <xf numFmtId="14" fontId="3" fillId="0" borderId="27" xfId="0" applyNumberFormat="1" applyFont="1" applyBorder="1" applyAlignment="1">
      <alignment horizontal="center" vertical="center" wrapText="1"/>
    </xf>
    <xf numFmtId="43" fontId="31" fillId="0" borderId="27" xfId="0" applyNumberFormat="1" applyFont="1" applyBorder="1" applyAlignment="1">
      <alignment horizontal="center" vertical="center"/>
    </xf>
    <xf numFmtId="43" fontId="31" fillId="0" borderId="27" xfId="0" applyNumberFormat="1" applyFont="1" applyBorder="1" applyAlignment="1">
      <alignment horizontal="left" vertical="center" indent="2"/>
    </xf>
    <xf numFmtId="0" fontId="32" fillId="49" borderId="28" xfId="0" applyFont="1" applyFill="1" applyBorder="1" applyAlignment="1">
      <alignment/>
    </xf>
    <xf numFmtId="43" fontId="33" fillId="0" borderId="26" xfId="123" applyNumberFormat="1" applyFont="1" applyFill="1" applyBorder="1" applyAlignment="1">
      <alignment horizontal="center" vertical="center"/>
    </xf>
    <xf numFmtId="43" fontId="33" fillId="0" borderId="26" xfId="123" applyNumberFormat="1" applyFont="1" applyBorder="1" applyAlignment="1">
      <alignment horizontal="left" vertical="center" indent="1"/>
    </xf>
    <xf numFmtId="0" fontId="32" fillId="0" borderId="25" xfId="0" applyFont="1" applyBorder="1" applyAlignment="1">
      <alignment/>
    </xf>
    <xf numFmtId="0" fontId="3" fillId="49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49" fontId="34" fillId="51" borderId="31" xfId="0" applyNumberFormat="1" applyFont="1" applyFill="1" applyBorder="1" applyAlignment="1">
      <alignment horizontal="left" vertical="center" wrapText="1"/>
    </xf>
    <xf numFmtId="14" fontId="34" fillId="51" borderId="31" xfId="0" applyNumberFormat="1" applyFont="1" applyFill="1" applyBorder="1" applyAlignment="1">
      <alignment horizontal="center" vertical="center" wrapText="1"/>
    </xf>
    <xf numFmtId="43" fontId="34" fillId="0" borderId="31" xfId="0" applyNumberFormat="1" applyFont="1" applyFill="1" applyBorder="1" applyAlignment="1">
      <alignment horizontal="left" vertical="center"/>
    </xf>
    <xf numFmtId="43" fontId="34" fillId="51" borderId="31" xfId="123" applyNumberFormat="1" applyFont="1" applyFill="1" applyBorder="1" applyAlignment="1">
      <alignment horizontal="left" vertical="center" indent="2"/>
    </xf>
    <xf numFmtId="0" fontId="33" fillId="0" borderId="32" xfId="0" applyFont="1" applyFill="1" applyBorder="1" applyAlignment="1">
      <alignment horizontal="left" vertical="center"/>
    </xf>
    <xf numFmtId="43" fontId="29" fillId="0" borderId="26" xfId="123" applyNumberFormat="1" applyFont="1" applyFill="1" applyBorder="1" applyAlignment="1">
      <alignment horizontal="center" vertical="center"/>
    </xf>
    <xf numFmtId="43" fontId="29" fillId="0" borderId="26" xfId="123" applyNumberFormat="1" applyFont="1" applyBorder="1" applyAlignment="1">
      <alignment horizontal="left" vertical="center" indent="1"/>
    </xf>
    <xf numFmtId="0" fontId="35" fillId="0" borderId="25" xfId="0" applyFont="1" applyBorder="1" applyAlignment="1">
      <alignment/>
    </xf>
    <xf numFmtId="0" fontId="3" fillId="49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64" fontId="3" fillId="0" borderId="27" xfId="0" applyNumberFormat="1" applyFont="1" applyFill="1" applyBorder="1" applyAlignment="1">
      <alignment horizontal="left" wrapText="1"/>
    </xf>
    <xf numFmtId="14" fontId="3" fillId="0" borderId="27" xfId="0" applyNumberFormat="1" applyFont="1" applyFill="1" applyBorder="1" applyAlignment="1">
      <alignment horizontal="center" vertical="center" wrapText="1"/>
    </xf>
    <xf numFmtId="43" fontId="3" fillId="0" borderId="27" xfId="0" applyNumberFormat="1" applyFont="1" applyFill="1" applyBorder="1" applyAlignment="1">
      <alignment horizontal="left" vertical="center"/>
    </xf>
    <xf numFmtId="43" fontId="3" fillId="0" borderId="27" xfId="123" applyNumberFormat="1" applyFont="1" applyFill="1" applyBorder="1" applyAlignment="1">
      <alignment horizontal="left" vertical="center" indent="2"/>
    </xf>
    <xf numFmtId="0" fontId="3" fillId="49" borderId="35" xfId="0" applyFont="1" applyFill="1" applyBorder="1" applyAlignment="1">
      <alignment/>
    </xf>
    <xf numFmtId="0" fontId="4" fillId="0" borderId="36" xfId="0" applyFont="1" applyFill="1" applyBorder="1" applyAlignment="1">
      <alignment horizontal="left" vertical="top"/>
    </xf>
    <xf numFmtId="43" fontId="29" fillId="0" borderId="36" xfId="123" applyNumberFormat="1" applyFont="1" applyFill="1" applyBorder="1" applyAlignment="1">
      <alignment horizontal="right" vertical="center"/>
    </xf>
    <xf numFmtId="43" fontId="29" fillId="0" borderId="36" xfId="123" applyNumberFormat="1" applyFont="1" applyFill="1" applyBorder="1" applyAlignment="1">
      <alignment horizontal="left" vertical="center" indent="1"/>
    </xf>
    <xf numFmtId="0" fontId="3" fillId="49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43" fontId="36" fillId="0" borderId="22" xfId="0" applyNumberFormat="1" applyFont="1" applyFill="1" applyBorder="1" applyAlignment="1">
      <alignment horizontal="right" vertical="center" wrapText="1" indent="1"/>
    </xf>
    <xf numFmtId="43" fontId="36" fillId="0" borderId="22" xfId="167" applyNumberFormat="1" applyFont="1" applyFill="1" applyBorder="1" applyAlignment="1">
      <alignment horizontal="left" vertical="center" wrapText="1" indent="2"/>
    </xf>
    <xf numFmtId="4" fontId="37" fillId="0" borderId="25" xfId="0" applyNumberFormat="1" applyFont="1" applyFill="1" applyBorder="1" applyAlignment="1">
      <alignment horizontal="right" wrapText="1"/>
    </xf>
    <xf numFmtId="0" fontId="4" fillId="0" borderId="39" xfId="0" applyFont="1" applyFill="1" applyBorder="1" applyAlignment="1">
      <alignment/>
    </xf>
    <xf numFmtId="0" fontId="37" fillId="0" borderId="40" xfId="0" applyFont="1" applyFill="1" applyBorder="1" applyAlignment="1">
      <alignment horizontal="left" wrapText="1" indent="2"/>
    </xf>
    <xf numFmtId="14" fontId="37" fillId="0" borderId="40" xfId="0" applyNumberFormat="1" applyFont="1" applyFill="1" applyBorder="1" applyAlignment="1">
      <alignment horizontal="left" vertical="center" wrapText="1" indent="3"/>
    </xf>
    <xf numFmtId="43" fontId="37" fillId="0" borderId="40" xfId="0" applyNumberFormat="1" applyFont="1" applyFill="1" applyBorder="1" applyAlignment="1">
      <alignment horizontal="left" wrapText="1"/>
    </xf>
    <xf numFmtId="43" fontId="37" fillId="0" borderId="40" xfId="167" applyNumberFormat="1" applyFont="1" applyFill="1" applyBorder="1" applyAlignment="1">
      <alignment horizontal="left" vertical="center" wrapText="1" indent="2"/>
    </xf>
    <xf numFmtId="0" fontId="36" fillId="0" borderId="41" xfId="0" applyNumberFormat="1" applyFont="1" applyFill="1" applyBorder="1" applyAlignment="1">
      <alignment horizontal="left" vertical="center" wrapText="1" indent="2"/>
    </xf>
    <xf numFmtId="0" fontId="3" fillId="49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6" fillId="0" borderId="24" xfId="0" applyNumberFormat="1" applyFont="1" applyFill="1" applyBorder="1" applyAlignment="1">
      <alignment horizontal="left" vertical="center" wrapText="1" indent="2"/>
    </xf>
    <xf numFmtId="43" fontId="36" fillId="0" borderId="24" xfId="167" applyNumberFormat="1" applyFont="1" applyFill="1" applyBorder="1" applyAlignment="1">
      <alignment horizontal="left" vertical="center" wrapText="1" indent="2"/>
    </xf>
    <xf numFmtId="0" fontId="3" fillId="49" borderId="42" xfId="0" applyFont="1" applyFill="1" applyBorder="1" applyAlignment="1">
      <alignment/>
    </xf>
    <xf numFmtId="43" fontId="37" fillId="0" borderId="40" xfId="167" applyNumberFormat="1" applyFont="1" applyFill="1" applyBorder="1" applyAlignment="1" quotePrefix="1">
      <alignment horizontal="left" wrapText="1" indent="2"/>
    </xf>
    <xf numFmtId="49" fontId="29" fillId="0" borderId="40" xfId="0" applyNumberFormat="1" applyFont="1" applyFill="1" applyBorder="1" applyAlignment="1">
      <alignment horizontal="left" vertical="center" wrapText="1"/>
    </xf>
    <xf numFmtId="43" fontId="29" fillId="0" borderId="40" xfId="123" applyNumberFormat="1" applyFont="1" applyFill="1" applyBorder="1" applyAlignment="1">
      <alignment horizontal="left" vertical="center"/>
    </xf>
    <xf numFmtId="43" fontId="29" fillId="0" borderId="40" xfId="123" applyNumberFormat="1" applyFont="1" applyFill="1" applyBorder="1" applyAlignment="1">
      <alignment horizontal="left" vertical="center" indent="2"/>
    </xf>
    <xf numFmtId="0" fontId="4" fillId="0" borderId="43" xfId="0" applyFont="1" applyFill="1" applyBorder="1" applyAlignment="1">
      <alignment horizontal="left" vertical="top"/>
    </xf>
    <xf numFmtId="43" fontId="29" fillId="0" borderId="44" xfId="123" applyNumberFormat="1" applyFont="1" applyFill="1" applyBorder="1" applyAlignment="1">
      <alignment horizontal="right" vertical="center"/>
    </xf>
    <xf numFmtId="0" fontId="29" fillId="51" borderId="32" xfId="0" applyFont="1" applyFill="1" applyBorder="1" applyAlignment="1">
      <alignment horizontal="left" vertical="center"/>
    </xf>
    <xf numFmtId="43" fontId="29" fillId="0" borderId="45" xfId="123" applyNumberFormat="1" applyFont="1" applyFill="1" applyBorder="1" applyAlignment="1">
      <alignment horizontal="right" vertical="center"/>
    </xf>
    <xf numFmtId="43" fontId="29" fillId="0" borderId="26" xfId="123" applyNumberFormat="1" applyFont="1" applyFill="1" applyBorder="1" applyAlignment="1">
      <alignment horizontal="left" vertical="center" indent="1"/>
    </xf>
    <xf numFmtId="0" fontId="36" fillId="0" borderId="46" xfId="0" applyFont="1" applyFill="1" applyBorder="1" applyAlignment="1">
      <alignment horizontal="left" vertical="center" wrapText="1" indent="2"/>
    </xf>
    <xf numFmtId="0" fontId="36" fillId="0" borderId="41" xfId="0" applyFont="1" applyFill="1" applyBorder="1" applyAlignment="1">
      <alignment horizontal="left" wrapText="1" indent="2"/>
    </xf>
    <xf numFmtId="49" fontId="29" fillId="0" borderId="40" xfId="0" applyNumberFormat="1" applyFont="1" applyFill="1" applyBorder="1" applyAlignment="1">
      <alignment horizontal="left" wrapText="1"/>
    </xf>
    <xf numFmtId="14" fontId="29" fillId="0" borderId="40" xfId="0" applyNumberFormat="1" applyFont="1" applyFill="1" applyBorder="1" applyAlignment="1">
      <alignment horizontal="center" vertical="center" wrapText="1"/>
    </xf>
    <xf numFmtId="43" fontId="29" fillId="0" borderId="40" xfId="0" applyNumberFormat="1" applyFont="1" applyFill="1" applyBorder="1" applyAlignment="1">
      <alignment horizontal="left" vertical="center"/>
    </xf>
    <xf numFmtId="0" fontId="33" fillId="51" borderId="32" xfId="0" applyFont="1" applyFill="1" applyBorder="1" applyAlignment="1">
      <alignment horizontal="left" vertical="center"/>
    </xf>
    <xf numFmtId="43" fontId="29" fillId="0" borderId="45" xfId="123" applyNumberFormat="1" applyFont="1" applyFill="1" applyBorder="1" applyAlignment="1">
      <alignment horizontal="left" vertical="center"/>
    </xf>
    <xf numFmtId="0" fontId="3" fillId="0" borderId="47" xfId="0" applyFont="1" applyBorder="1" applyAlignment="1">
      <alignment/>
    </xf>
    <xf numFmtId="49" fontId="3" fillId="0" borderId="47" xfId="0" applyNumberFormat="1" applyFont="1" applyBorder="1" applyAlignment="1">
      <alignment horizontal="left" wrapText="1"/>
    </xf>
    <xf numFmtId="14" fontId="3" fillId="0" borderId="47" xfId="0" applyNumberFormat="1" applyFont="1" applyBorder="1" applyAlignment="1">
      <alignment horizontal="center" vertical="center" wrapText="1"/>
    </xf>
    <xf numFmtId="43" fontId="3" fillId="0" borderId="47" xfId="0" applyNumberFormat="1" applyFont="1" applyBorder="1" applyAlignment="1">
      <alignment horizontal="left" vertical="center"/>
    </xf>
    <xf numFmtId="43" fontId="3" fillId="0" borderId="47" xfId="0" applyNumberFormat="1" applyFont="1" applyBorder="1" applyAlignment="1">
      <alignment horizontal="left" vertical="center" indent="2"/>
    </xf>
    <xf numFmtId="49" fontId="29" fillId="0" borderId="25" xfId="0" applyNumberFormat="1" applyFont="1" applyFill="1" applyBorder="1" applyAlignment="1">
      <alignment horizontal="left" wrapText="1"/>
    </xf>
    <xf numFmtId="14" fontId="29" fillId="0" borderId="25" xfId="0" applyNumberFormat="1" applyFont="1" applyFill="1" applyBorder="1" applyAlignment="1">
      <alignment horizontal="center" vertical="center" wrapText="1"/>
    </xf>
    <xf numFmtId="43" fontId="29" fillId="0" borderId="25" xfId="0" applyNumberFormat="1" applyFont="1" applyFill="1" applyBorder="1" applyAlignment="1">
      <alignment horizontal="left" vertical="center"/>
    </xf>
    <xf numFmtId="43" fontId="29" fillId="0" borderId="25" xfId="0" applyNumberFormat="1" applyFont="1" applyFill="1" applyBorder="1" applyAlignment="1">
      <alignment horizontal="left" vertical="center" indent="2"/>
    </xf>
    <xf numFmtId="49" fontId="3" fillId="0" borderId="25" xfId="0" applyNumberFormat="1" applyFont="1" applyBorder="1" applyAlignment="1">
      <alignment horizontal="left" wrapText="1"/>
    </xf>
    <xf numFmtId="14" fontId="3" fillId="0" borderId="25" xfId="0" applyNumberFormat="1" applyFont="1" applyBorder="1" applyAlignment="1">
      <alignment horizontal="center" vertical="center" wrapText="1"/>
    </xf>
    <xf numFmtId="43" fontId="3" fillId="0" borderId="25" xfId="0" applyNumberFormat="1" applyFont="1" applyBorder="1" applyAlignment="1">
      <alignment horizontal="left" vertical="center"/>
    </xf>
    <xf numFmtId="43" fontId="3" fillId="0" borderId="25" xfId="0" applyNumberFormat="1" applyFont="1" applyBorder="1" applyAlignment="1">
      <alignment horizontal="left" vertical="center" indent="2"/>
    </xf>
    <xf numFmtId="14" fontId="36" fillId="0" borderId="0" xfId="0" applyNumberFormat="1" applyFont="1" applyFill="1" applyBorder="1" applyAlignment="1">
      <alignment horizontal="left" vertical="center" wrapText="1" indent="3"/>
    </xf>
    <xf numFmtId="4" fontId="4" fillId="0" borderId="0" xfId="159" applyNumberFormat="1" applyFont="1" applyFill="1" applyBorder="1" applyAlignment="1">
      <alignment horizontal="right" indent="1"/>
      <protection/>
    </xf>
    <xf numFmtId="43" fontId="36" fillId="0" borderId="0" xfId="167" applyNumberFormat="1" applyFont="1" applyFill="1" applyBorder="1" applyAlignment="1">
      <alignment horizontal="left" vertical="center" wrapText="1" indent="2"/>
    </xf>
    <xf numFmtId="0" fontId="4" fillId="0" borderId="46" xfId="159" applyFont="1" applyFill="1" applyBorder="1" applyAlignment="1">
      <alignment horizontal="left" indent="2"/>
      <protection/>
    </xf>
    <xf numFmtId="49" fontId="4" fillId="0" borderId="36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44" xfId="0" applyNumberFormat="1" applyFont="1" applyFill="1" applyBorder="1" applyAlignment="1">
      <alignment horizontal="left" vertical="top" wrapText="1"/>
    </xf>
    <xf numFmtId="49" fontId="4" fillId="0" borderId="43" xfId="0" applyNumberFormat="1" applyFont="1" applyFill="1" applyBorder="1" applyAlignment="1">
      <alignment horizontal="left" vertical="center" wrapText="1"/>
    </xf>
    <xf numFmtId="0" fontId="4" fillId="0" borderId="43" xfId="0" applyNumberFormat="1" applyFont="1" applyFill="1" applyBorder="1" applyAlignment="1">
      <alignment horizontal="left" vertical="center" wrapText="1"/>
    </xf>
    <xf numFmtId="0" fontId="59" fillId="49" borderId="37" xfId="0" applyFont="1" applyFill="1" applyBorder="1" applyAlignment="1">
      <alignment/>
    </xf>
    <xf numFmtId="0" fontId="60" fillId="0" borderId="38" xfId="0" applyFont="1" applyFill="1" applyBorder="1" applyAlignment="1">
      <alignment/>
    </xf>
    <xf numFmtId="4" fontId="59" fillId="0" borderId="25" xfId="0" applyNumberFormat="1" applyFont="1" applyFill="1" applyBorder="1" applyAlignment="1">
      <alignment horizontal="right" wrapText="1"/>
    </xf>
    <xf numFmtId="4" fontId="59" fillId="0" borderId="25" xfId="0" applyNumberFormat="1" applyFont="1" applyBorder="1" applyAlignment="1">
      <alignment/>
    </xf>
    <xf numFmtId="0" fontId="59" fillId="0" borderId="25" xfId="0" applyFont="1" applyBorder="1" applyAlignment="1">
      <alignment/>
    </xf>
    <xf numFmtId="0" fontId="4" fillId="0" borderId="46" xfId="159" applyFont="1" applyFill="1" applyBorder="1" applyAlignment="1">
      <alignment horizontal="left" wrapText="1" indent="2"/>
      <protection/>
    </xf>
    <xf numFmtId="14" fontId="38" fillId="0" borderId="22" xfId="0" applyNumberFormat="1" applyFont="1" applyFill="1" applyBorder="1" applyAlignment="1">
      <alignment horizontal="left" vertical="center" wrapText="1" indent="3"/>
    </xf>
    <xf numFmtId="0" fontId="39" fillId="58" borderId="22" xfId="0" applyNumberFormat="1" applyFont="1" applyFill="1" applyBorder="1" applyAlignment="1">
      <alignment horizontal="left" vertical="center" wrapText="1" indent="2"/>
    </xf>
    <xf numFmtId="0" fontId="4" fillId="0" borderId="48" xfId="159" applyFont="1" applyFill="1" applyBorder="1" applyAlignment="1">
      <alignment horizontal="left" indent="2"/>
      <protection/>
    </xf>
    <xf numFmtId="0" fontId="38" fillId="0" borderId="22" xfId="0" applyNumberFormat="1" applyFont="1" applyFill="1" applyBorder="1" applyAlignment="1">
      <alignment horizontal="left" vertical="center" wrapText="1" indent="2"/>
    </xf>
    <xf numFmtId="0" fontId="4" fillId="0" borderId="48" xfId="161" applyFont="1" applyFill="1" applyBorder="1" applyAlignment="1">
      <alignment horizontal="left" indent="2"/>
      <protection/>
    </xf>
    <xf numFmtId="0" fontId="4" fillId="0" borderId="48" xfId="160" applyFont="1" applyFill="1" applyBorder="1" applyAlignment="1">
      <alignment horizontal="left" indent="2"/>
      <protection/>
    </xf>
    <xf numFmtId="14" fontId="4" fillId="0" borderId="22" xfId="0" applyNumberFormat="1" applyFont="1" applyFill="1" applyBorder="1" applyAlignment="1">
      <alignment horizontal="left" vertical="center" wrapText="1" indent="3"/>
    </xf>
    <xf numFmtId="43" fontId="4" fillId="0" borderId="22" xfId="167" applyNumberFormat="1" applyFont="1" applyFill="1" applyBorder="1" applyAlignment="1">
      <alignment horizontal="left" vertical="center" wrapText="1" indent="2"/>
    </xf>
    <xf numFmtId="14" fontId="39" fillId="0" borderId="36" xfId="0" applyNumberFormat="1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left" vertical="center"/>
    </xf>
    <xf numFmtId="0" fontId="29" fillId="0" borderId="50" xfId="0" applyFont="1" applyFill="1" applyBorder="1" applyAlignment="1">
      <alignment horizontal="left" vertical="center"/>
    </xf>
    <xf numFmtId="0" fontId="4" fillId="0" borderId="43" xfId="0" applyNumberFormat="1" applyFont="1" applyFill="1" applyBorder="1" applyAlignment="1">
      <alignment horizontal="left" vertical="top" wrapText="1"/>
    </xf>
    <xf numFmtId="0" fontId="4" fillId="0" borderId="51" xfId="0" applyNumberFormat="1" applyFont="1" applyFill="1" applyBorder="1" applyAlignment="1">
      <alignment horizontal="left" vertical="top" wrapText="1"/>
    </xf>
    <xf numFmtId="49" fontId="4" fillId="0" borderId="43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49" fontId="29" fillId="49" borderId="52" xfId="0" applyNumberFormat="1" applyFont="1" applyFill="1" applyBorder="1" applyAlignment="1">
      <alignment horizontal="center" vertical="center"/>
    </xf>
    <xf numFmtId="0" fontId="3" fillId="49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9" fontId="30" fillId="49" borderId="55" xfId="0" applyNumberFormat="1" applyFont="1" applyFill="1" applyBorder="1" applyAlignment="1">
      <alignment horizontal="center" vertical="center" wrapText="1"/>
    </xf>
    <xf numFmtId="0" fontId="30" fillId="49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4" fillId="0" borderId="36" xfId="0" applyNumberFormat="1" applyFont="1" applyFill="1" applyBorder="1" applyAlignment="1">
      <alignment horizontal="left" vertical="center" wrapText="1"/>
    </xf>
  </cellXfs>
  <cellStyles count="183">
    <cellStyle name="Normal" xfId="0"/>
    <cellStyle name="20% - akcent 1" xfId="15"/>
    <cellStyle name="20% - akcent 1 2" xfId="16"/>
    <cellStyle name="20% - akcent 1 2 2" xfId="17"/>
    <cellStyle name="20% - akcent 1 3" xfId="18"/>
    <cellStyle name="20% - akcent 2" xfId="19"/>
    <cellStyle name="20% - akcent 2 2" xfId="20"/>
    <cellStyle name="20% - akcent 2 2 2" xfId="21"/>
    <cellStyle name="20% - akcent 2 3" xfId="22"/>
    <cellStyle name="20% - akcent 3" xfId="23"/>
    <cellStyle name="20% - akcent 3 2" xfId="24"/>
    <cellStyle name="20% - akcent 3 2 2" xfId="25"/>
    <cellStyle name="20% - akcent 3 3" xfId="26"/>
    <cellStyle name="20% - akcent 4" xfId="27"/>
    <cellStyle name="20% - akcent 4 2" xfId="28"/>
    <cellStyle name="20% - akcent 4 2 2" xfId="29"/>
    <cellStyle name="20% - akcent 4 3" xfId="30"/>
    <cellStyle name="20% - akcent 5" xfId="31"/>
    <cellStyle name="20% - akcent 5 2" xfId="32"/>
    <cellStyle name="20% - akcent 5 2 2" xfId="33"/>
    <cellStyle name="20% - akcent 5 3" xfId="34"/>
    <cellStyle name="20% - akcent 6" xfId="35"/>
    <cellStyle name="20% - akcent 6 2" xfId="36"/>
    <cellStyle name="20% - akcent 6 2 2" xfId="37"/>
    <cellStyle name="20% - akcent 6 3" xfId="38"/>
    <cellStyle name="40% - akcent 1" xfId="39"/>
    <cellStyle name="40% - akcent 1 2" xfId="40"/>
    <cellStyle name="40% - akcent 1 2 2" xfId="41"/>
    <cellStyle name="40% - akcent 1 3" xfId="42"/>
    <cellStyle name="40% - akcent 2" xfId="43"/>
    <cellStyle name="40% - akcent 2 2" xfId="44"/>
    <cellStyle name="40% - akcent 2 2 2" xfId="45"/>
    <cellStyle name="40% - akcent 2 3" xfId="46"/>
    <cellStyle name="40% - akcent 3" xfId="47"/>
    <cellStyle name="40% - akcent 3 2" xfId="48"/>
    <cellStyle name="40% - akcent 3 2 2" xfId="49"/>
    <cellStyle name="40% - akcent 3 3" xfId="50"/>
    <cellStyle name="40% - akcent 4" xfId="51"/>
    <cellStyle name="40% - akcent 4 2" xfId="52"/>
    <cellStyle name="40% - akcent 4 2 2" xfId="53"/>
    <cellStyle name="40% - akcent 4 3" xfId="54"/>
    <cellStyle name="40% - akcent 5" xfId="55"/>
    <cellStyle name="40% - akcent 5 2" xfId="56"/>
    <cellStyle name="40% - akcent 5 2 2" xfId="57"/>
    <cellStyle name="40% - akcent 5 3" xfId="58"/>
    <cellStyle name="40% - akcent 6" xfId="59"/>
    <cellStyle name="40% - akcent 6 2" xfId="60"/>
    <cellStyle name="40% - akcent 6 2 2" xfId="61"/>
    <cellStyle name="40% - akcent 6 3" xfId="62"/>
    <cellStyle name="60% - akcent 1" xfId="63"/>
    <cellStyle name="60% - akcent 1 2" xfId="64"/>
    <cellStyle name="60% - akcent 1 2 2" xfId="65"/>
    <cellStyle name="60% - akcent 1 3" xfId="66"/>
    <cellStyle name="60% - akcent 2" xfId="67"/>
    <cellStyle name="60% - akcent 2 2" xfId="68"/>
    <cellStyle name="60% - akcent 2 2 2" xfId="69"/>
    <cellStyle name="60% - akcent 2 3" xfId="70"/>
    <cellStyle name="60% - akcent 3" xfId="71"/>
    <cellStyle name="60% - akcent 3 2" xfId="72"/>
    <cellStyle name="60% - akcent 3 2 2" xfId="73"/>
    <cellStyle name="60% - akcent 3 3" xfId="74"/>
    <cellStyle name="60% - akcent 4" xfId="75"/>
    <cellStyle name="60% - akcent 4 2" xfId="76"/>
    <cellStyle name="60% - akcent 4 2 2" xfId="77"/>
    <cellStyle name="60% - akcent 4 3" xfId="78"/>
    <cellStyle name="60% - akcent 5" xfId="79"/>
    <cellStyle name="60% - akcent 5 2" xfId="80"/>
    <cellStyle name="60% - akcent 5 2 2" xfId="81"/>
    <cellStyle name="60% - akcent 5 3" xfId="82"/>
    <cellStyle name="60% - akcent 6" xfId="83"/>
    <cellStyle name="60% - akcent 6 2" xfId="84"/>
    <cellStyle name="60% - akcent 6 2 2" xfId="85"/>
    <cellStyle name="60% - akcent 6 3" xfId="86"/>
    <cellStyle name="Akcent 1" xfId="87"/>
    <cellStyle name="Akcent 1 2" xfId="88"/>
    <cellStyle name="Akcent 1 2 2" xfId="89"/>
    <cellStyle name="Akcent 1 3" xfId="90"/>
    <cellStyle name="Akcent 2" xfId="91"/>
    <cellStyle name="Akcent 2 2" xfId="92"/>
    <cellStyle name="Akcent 2 2 2" xfId="93"/>
    <cellStyle name="Akcent 2 3" xfId="94"/>
    <cellStyle name="Akcent 3" xfId="95"/>
    <cellStyle name="Akcent 3 2" xfId="96"/>
    <cellStyle name="Akcent 3 2 2" xfId="97"/>
    <cellStyle name="Akcent 3 3" xfId="98"/>
    <cellStyle name="Akcent 4" xfId="99"/>
    <cellStyle name="Akcent 4 2" xfId="100"/>
    <cellStyle name="Akcent 4 2 2" xfId="101"/>
    <cellStyle name="Akcent 4 3" xfId="102"/>
    <cellStyle name="Akcent 5" xfId="103"/>
    <cellStyle name="Akcent 5 2" xfId="104"/>
    <cellStyle name="Akcent 5 2 2" xfId="105"/>
    <cellStyle name="Akcent 5 3" xfId="106"/>
    <cellStyle name="Akcent 6" xfId="107"/>
    <cellStyle name="Akcent 6 2" xfId="108"/>
    <cellStyle name="Akcent 6 2 2" xfId="109"/>
    <cellStyle name="Akcent 6 3" xfId="110"/>
    <cellStyle name="Dane wejściowe" xfId="111"/>
    <cellStyle name="Dane wejściowe 2" xfId="112"/>
    <cellStyle name="Dane wejściowe 2 2" xfId="113"/>
    <cellStyle name="Dane wejściowe 3" xfId="114"/>
    <cellStyle name="Dane wyjściowe" xfId="115"/>
    <cellStyle name="Dane wyjściowe 2" xfId="116"/>
    <cellStyle name="Dane wyjściowe 2 2" xfId="117"/>
    <cellStyle name="Dane wyjściowe 3" xfId="118"/>
    <cellStyle name="Dobre" xfId="119"/>
    <cellStyle name="Dobre 2" xfId="120"/>
    <cellStyle name="Dobre 2 2" xfId="121"/>
    <cellStyle name="Dobre 3" xfId="122"/>
    <cellStyle name="Comma" xfId="123"/>
    <cellStyle name="Comma [0]" xfId="124"/>
    <cellStyle name="Dziesiętny 2" xfId="125"/>
    <cellStyle name="Dziesiętny 3" xfId="126"/>
    <cellStyle name="Hyperlink" xfId="127"/>
    <cellStyle name="Komórka połączona" xfId="128"/>
    <cellStyle name="Komórka połączona 2" xfId="129"/>
    <cellStyle name="Komórka połączona 2 2" xfId="130"/>
    <cellStyle name="Komórka połączona 3" xfId="131"/>
    <cellStyle name="Komórka zaznaczona" xfId="132"/>
    <cellStyle name="Komórka zaznaczona 2" xfId="133"/>
    <cellStyle name="Komórka zaznaczona 2 2" xfId="134"/>
    <cellStyle name="Komórka zaznaczona 3" xfId="135"/>
    <cellStyle name="Nagłówek 1" xfId="136"/>
    <cellStyle name="Nagłówek 1 2" xfId="137"/>
    <cellStyle name="Nagłówek 1 2 2" xfId="138"/>
    <cellStyle name="Nagłówek 1 3" xfId="139"/>
    <cellStyle name="Nagłówek 2" xfId="140"/>
    <cellStyle name="Nagłówek 2 2" xfId="141"/>
    <cellStyle name="Nagłówek 2 2 2" xfId="142"/>
    <cellStyle name="Nagłówek 2 3" xfId="143"/>
    <cellStyle name="Nagłówek 3" xfId="144"/>
    <cellStyle name="Nagłówek 3 2" xfId="145"/>
    <cellStyle name="Nagłówek 3 2 2" xfId="146"/>
    <cellStyle name="Nagłówek 3 3" xfId="147"/>
    <cellStyle name="Nagłówek 4" xfId="148"/>
    <cellStyle name="Nagłówek 4 2" xfId="149"/>
    <cellStyle name="Nagłówek 4 2 2" xfId="150"/>
    <cellStyle name="Nagłówek 4 3" xfId="151"/>
    <cellStyle name="Neutralne" xfId="152"/>
    <cellStyle name="Neutralne 2" xfId="153"/>
    <cellStyle name="Neutralne 2 2" xfId="154"/>
    <cellStyle name="Neutralne 3" xfId="155"/>
    <cellStyle name="Normalny 2" xfId="156"/>
    <cellStyle name="Normalny 2 2" xfId="157"/>
    <cellStyle name="Normalny 3" xfId="158"/>
    <cellStyle name="Normalny_Arkusz1_2" xfId="159"/>
    <cellStyle name="Normalny_Arkusz1_2 2" xfId="160"/>
    <cellStyle name="Normalny_Arkusz1_2 2 2" xfId="161"/>
    <cellStyle name="Obliczenia" xfId="162"/>
    <cellStyle name="Obliczenia 2" xfId="163"/>
    <cellStyle name="Obliczenia 2 2" xfId="164"/>
    <cellStyle name="Obliczenia 3" xfId="165"/>
    <cellStyle name="Followed Hyperlink" xfId="166"/>
    <cellStyle name="Percent" xfId="167"/>
    <cellStyle name="Procentowy 2" xfId="168"/>
    <cellStyle name="Procentowy 3" xfId="169"/>
    <cellStyle name="Suma" xfId="170"/>
    <cellStyle name="Suma 2" xfId="171"/>
    <cellStyle name="Suma 2 2" xfId="172"/>
    <cellStyle name="Suma 3" xfId="173"/>
    <cellStyle name="Tekst objaśnienia" xfId="174"/>
    <cellStyle name="Tekst objaśnienia 2" xfId="175"/>
    <cellStyle name="Tekst objaśnienia 2 2" xfId="176"/>
    <cellStyle name="Tekst objaśnienia 3" xfId="177"/>
    <cellStyle name="Tekst ostrzeżenia" xfId="178"/>
    <cellStyle name="Tekst ostrzeżenia 2" xfId="179"/>
    <cellStyle name="Tekst ostrzeżenia 2 2" xfId="180"/>
    <cellStyle name="Tekst ostrzeżenia 3" xfId="181"/>
    <cellStyle name="Tytuł" xfId="182"/>
    <cellStyle name="Tytuł 2" xfId="183"/>
    <cellStyle name="Tytuł 2 2" xfId="184"/>
    <cellStyle name="Tytuł 3" xfId="185"/>
    <cellStyle name="Uwaga" xfId="186"/>
    <cellStyle name="Uwaga 2" xfId="187"/>
    <cellStyle name="Uwaga 2 2" xfId="188"/>
    <cellStyle name="Uwaga 3" xfId="189"/>
    <cellStyle name="Uwaga 4" xfId="190"/>
    <cellStyle name="Currency" xfId="191"/>
    <cellStyle name="Currency [0]" xfId="192"/>
    <cellStyle name="Złe" xfId="193"/>
    <cellStyle name="Złe 2" xfId="194"/>
    <cellStyle name="Złe 2 2" xfId="195"/>
    <cellStyle name="Złe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2.75390625" style="5" customWidth="1"/>
    <col min="2" max="2" width="4.00390625" style="5" customWidth="1"/>
    <col min="3" max="3" width="57.375" style="77" customWidth="1"/>
    <col min="4" max="4" width="18.25390625" style="78" customWidth="1"/>
    <col min="5" max="5" width="23.00390625" style="79" bestFit="1" customWidth="1"/>
    <col min="6" max="6" width="14.625" style="80" customWidth="1"/>
    <col min="7" max="7" width="15.375" style="5" customWidth="1"/>
    <col min="8" max="8" width="14.75390625" style="5" customWidth="1"/>
    <col min="9" max="9" width="22.875" style="5" customWidth="1"/>
    <col min="10" max="16384" width="9.125" style="5" customWidth="1"/>
  </cols>
  <sheetData>
    <row r="1" spans="1:6" ht="15" customHeight="1">
      <c r="A1" s="111" t="s">
        <v>22</v>
      </c>
      <c r="B1" s="112"/>
      <c r="C1" s="112"/>
      <c r="D1" s="112"/>
      <c r="E1" s="112"/>
      <c r="F1" s="113"/>
    </row>
    <row r="2" spans="1:6" ht="15" customHeight="1" thickBot="1">
      <c r="A2" s="114" t="s">
        <v>16</v>
      </c>
      <c r="B2" s="115"/>
      <c r="C2" s="115"/>
      <c r="D2" s="115"/>
      <c r="E2" s="115"/>
      <c r="F2" s="116"/>
    </row>
    <row r="3" spans="1:6" ht="14.25" thickBot="1" thickTop="1">
      <c r="A3" s="6"/>
      <c r="B3" s="7"/>
      <c r="C3" s="8"/>
      <c r="D3" s="9"/>
      <c r="E3" s="10" t="s">
        <v>0</v>
      </c>
      <c r="F3" s="11" t="s">
        <v>1</v>
      </c>
    </row>
    <row r="4" spans="1:6" s="15" customFormat="1" ht="17.25" customHeight="1" thickBot="1" thickTop="1">
      <c r="A4" s="12"/>
      <c r="B4" s="117" t="s">
        <v>2</v>
      </c>
      <c r="C4" s="117"/>
      <c r="D4" s="117"/>
      <c r="E4" s="13">
        <f>E6+E199+E202</f>
        <v>6322198350.91</v>
      </c>
      <c r="F4" s="14">
        <f>F6+F199+F202</f>
        <v>100.00000000000001</v>
      </c>
    </row>
    <row r="5" spans="1:6" ht="15.75" customHeight="1" thickBot="1" thickTop="1">
      <c r="A5" s="16"/>
      <c r="B5" s="17"/>
      <c r="C5" s="18"/>
      <c r="D5" s="19"/>
      <c r="E5" s="20"/>
      <c r="F5" s="21"/>
    </row>
    <row r="6" spans="1:6" s="25" customFormat="1" ht="15.75" customHeight="1" thickBot="1" thickTop="1">
      <c r="A6" s="22" t="s">
        <v>4</v>
      </c>
      <c r="B6" s="118" t="s">
        <v>5</v>
      </c>
      <c r="C6" s="119"/>
      <c r="D6" s="120"/>
      <c r="E6" s="23">
        <f>E8+E13+E156+E160+E166+E170+E163+E177+E115+E190+E193+E196</f>
        <v>6286443449.26</v>
      </c>
      <c r="F6" s="24">
        <f>E6/$E$4*100</f>
        <v>99.43445460478391</v>
      </c>
    </row>
    <row r="7" spans="1:6" ht="12" customHeight="1" thickBot="1" thickTop="1">
      <c r="A7" s="26"/>
      <c r="B7" s="27"/>
      <c r="C7" s="28"/>
      <c r="D7" s="29"/>
      <c r="E7" s="30"/>
      <c r="F7" s="31"/>
    </row>
    <row r="8" spans="1:6" ht="72.75" thickBot="1">
      <c r="A8" s="32"/>
      <c r="B8" s="33">
        <v>1</v>
      </c>
      <c r="C8" s="86" t="s">
        <v>13</v>
      </c>
      <c r="D8" s="104" t="s">
        <v>175</v>
      </c>
      <c r="E8" s="34">
        <f>SUM(E9:E11)</f>
        <v>148342778.38</v>
      </c>
      <c r="F8" s="35">
        <f>E8/$E$4*100</f>
        <v>2.3463796949465836</v>
      </c>
    </row>
    <row r="9" spans="1:10" ht="12.75" customHeight="1">
      <c r="A9" s="36"/>
      <c r="B9" s="37"/>
      <c r="C9" s="84" t="s">
        <v>173</v>
      </c>
      <c r="D9" s="96">
        <v>42775</v>
      </c>
      <c r="E9" s="2">
        <v>50000000</v>
      </c>
      <c r="F9" s="39">
        <f>E9/$E$4*100</f>
        <v>0.7908641460577259</v>
      </c>
      <c r="G9" s="40"/>
      <c r="H9" s="40"/>
      <c r="I9" s="40"/>
      <c r="J9" s="4"/>
    </row>
    <row r="10" spans="1:10" ht="12.75" customHeight="1">
      <c r="A10" s="36"/>
      <c r="B10" s="37"/>
      <c r="C10" s="84" t="s">
        <v>174</v>
      </c>
      <c r="D10" s="96">
        <v>42793</v>
      </c>
      <c r="E10" s="2">
        <v>50000000</v>
      </c>
      <c r="F10" s="39">
        <f>E10/$E$4*100</f>
        <v>0.7908641460577259</v>
      </c>
      <c r="G10" s="40"/>
      <c r="H10" s="40"/>
      <c r="I10" s="40"/>
      <c r="J10" s="4"/>
    </row>
    <row r="11" spans="1:10" ht="12.75" customHeight="1">
      <c r="A11" s="36"/>
      <c r="B11" s="37"/>
      <c r="C11" s="84" t="s">
        <v>172</v>
      </c>
      <c r="D11" s="96">
        <v>42737</v>
      </c>
      <c r="E11" s="2">
        <v>48342778.38</v>
      </c>
      <c r="F11" s="39">
        <f>E11/$E$4*100</f>
        <v>0.764651402831132</v>
      </c>
      <c r="G11" s="40"/>
      <c r="H11" s="40"/>
      <c r="I11" s="40"/>
      <c r="J11" s="4"/>
    </row>
    <row r="12" spans="1:9" ht="12" customHeight="1" thickBot="1">
      <c r="A12" s="26"/>
      <c r="B12" s="41"/>
      <c r="C12" s="42"/>
      <c r="D12" s="43"/>
      <c r="E12" s="44"/>
      <c r="F12" s="45"/>
      <c r="G12" s="40"/>
      <c r="H12" s="40"/>
      <c r="I12" s="4"/>
    </row>
    <row r="13" spans="1:6" ht="39" customHeight="1" thickBot="1">
      <c r="A13" s="32"/>
      <c r="B13" s="33">
        <v>2</v>
      </c>
      <c r="C13" s="121" t="s">
        <v>11</v>
      </c>
      <c r="D13" s="121"/>
      <c r="E13" s="34">
        <f>SUM(E14:E113)</f>
        <v>4430560150.82</v>
      </c>
      <c r="F13" s="35">
        <f>E13/$E$4*100</f>
        <v>70.07942340471297</v>
      </c>
    </row>
    <row r="14" spans="1:10" ht="12.75" customHeight="1">
      <c r="A14" s="36"/>
      <c r="B14" s="37"/>
      <c r="C14" s="84" t="s">
        <v>23</v>
      </c>
      <c r="D14" s="46"/>
      <c r="E14" s="2">
        <v>459188035.9</v>
      </c>
      <c r="F14" s="39">
        <f aca="true" t="shared" si="0" ref="F14:F113">E14/$E$4*100</f>
        <v>7.263107077839558</v>
      </c>
      <c r="G14" s="40"/>
      <c r="H14" s="40"/>
      <c r="I14" s="40"/>
      <c r="J14" s="4"/>
    </row>
    <row r="15" spans="1:10" ht="12.75" customHeight="1">
      <c r="A15" s="36"/>
      <c r="B15" s="37"/>
      <c r="C15" s="84" t="s">
        <v>24</v>
      </c>
      <c r="D15" s="46"/>
      <c r="E15" s="2">
        <v>400089930.75</v>
      </c>
      <c r="F15" s="39">
        <f t="shared" si="0"/>
        <v>6.328335628577869</v>
      </c>
      <c r="G15" s="40"/>
      <c r="H15" s="40"/>
      <c r="I15" s="40"/>
      <c r="J15" s="4"/>
    </row>
    <row r="16" spans="1:10" ht="12.75" customHeight="1">
      <c r="A16" s="36"/>
      <c r="B16" s="37"/>
      <c r="C16" s="84" t="s">
        <v>25</v>
      </c>
      <c r="D16" s="46"/>
      <c r="E16" s="2">
        <v>290895324.72</v>
      </c>
      <c r="F16" s="39">
        <f t="shared" si="0"/>
        <v>4.601173651537354</v>
      </c>
      <c r="G16" s="40"/>
      <c r="H16" s="40"/>
      <c r="I16" s="40"/>
      <c r="J16" s="4"/>
    </row>
    <row r="17" spans="1:10" ht="12.75" customHeight="1">
      <c r="A17" s="36"/>
      <c r="B17" s="37"/>
      <c r="C17" s="84" t="s">
        <v>26</v>
      </c>
      <c r="D17" s="46"/>
      <c r="E17" s="2">
        <v>272831754.65</v>
      </c>
      <c r="F17" s="39">
        <f t="shared" si="0"/>
        <v>4.315457053174064</v>
      </c>
      <c r="G17" s="40"/>
      <c r="H17" s="40"/>
      <c r="I17" s="40"/>
      <c r="J17" s="4"/>
    </row>
    <row r="18" spans="1:10" ht="12.75" customHeight="1">
      <c r="A18" s="36"/>
      <c r="B18" s="37"/>
      <c r="C18" s="84" t="s">
        <v>27</v>
      </c>
      <c r="D18" s="46"/>
      <c r="E18" s="2">
        <v>227129215.94</v>
      </c>
      <c r="F18" s="39">
        <f t="shared" si="0"/>
        <v>3.5925670681829787</v>
      </c>
      <c r="G18" s="40"/>
      <c r="H18" s="40"/>
      <c r="I18" s="40"/>
      <c r="J18" s="4"/>
    </row>
    <row r="19" spans="1:10" ht="12.75" customHeight="1">
      <c r="A19" s="36"/>
      <c r="B19" s="37"/>
      <c r="C19" s="84" t="s">
        <v>28</v>
      </c>
      <c r="D19" s="46"/>
      <c r="E19" s="2">
        <v>170561189.9</v>
      </c>
      <c r="F19" s="39">
        <f t="shared" si="0"/>
        <v>2.6978145960170625</v>
      </c>
      <c r="G19" s="40"/>
      <c r="H19" s="40"/>
      <c r="I19" s="40"/>
      <c r="J19" s="4"/>
    </row>
    <row r="20" spans="1:10" ht="12.75" customHeight="1">
      <c r="A20" s="36"/>
      <c r="B20" s="37"/>
      <c r="C20" s="84" t="s">
        <v>29</v>
      </c>
      <c r="D20" s="46"/>
      <c r="E20" s="2">
        <v>158635561.52</v>
      </c>
      <c r="F20" s="39">
        <f t="shared" si="0"/>
        <v>2.509183557918053</v>
      </c>
      <c r="G20" s="40"/>
      <c r="H20" s="40"/>
      <c r="I20" s="40"/>
      <c r="J20" s="4"/>
    </row>
    <row r="21" spans="1:10" ht="12.75" customHeight="1">
      <c r="A21" s="36"/>
      <c r="B21" s="37"/>
      <c r="C21" s="84" t="s">
        <v>30</v>
      </c>
      <c r="D21" s="46"/>
      <c r="E21" s="2">
        <v>135403842</v>
      </c>
      <c r="F21" s="39">
        <f t="shared" si="0"/>
        <v>2.141720877525305</v>
      </c>
      <c r="G21" s="40"/>
      <c r="H21" s="40"/>
      <c r="I21" s="40"/>
      <c r="J21" s="4"/>
    </row>
    <row r="22" spans="1:10" ht="12.75" customHeight="1">
      <c r="A22" s="36"/>
      <c r="B22" s="37"/>
      <c r="C22" s="84" t="s">
        <v>31</v>
      </c>
      <c r="D22" s="46"/>
      <c r="E22" s="2">
        <v>126994998.78</v>
      </c>
      <c r="F22" s="39">
        <f t="shared" si="0"/>
        <v>2.008715825274933</v>
      </c>
      <c r="G22" s="40"/>
      <c r="H22" s="40"/>
      <c r="I22" s="40"/>
      <c r="J22" s="4"/>
    </row>
    <row r="23" spans="1:10" ht="12.75" customHeight="1">
      <c r="A23" s="36"/>
      <c r="B23" s="37"/>
      <c r="C23" s="84" t="s">
        <v>32</v>
      </c>
      <c r="D23" s="46"/>
      <c r="E23" s="2">
        <v>119733912</v>
      </c>
      <c r="F23" s="39">
        <f t="shared" si="0"/>
        <v>1.893865161360618</v>
      </c>
      <c r="G23" s="40"/>
      <c r="H23" s="40"/>
      <c r="I23" s="40"/>
      <c r="J23" s="4"/>
    </row>
    <row r="24" spans="1:10" ht="12.75" customHeight="1">
      <c r="A24" s="36"/>
      <c r="B24" s="37"/>
      <c r="C24" s="84" t="s">
        <v>33</v>
      </c>
      <c r="D24" s="46"/>
      <c r="E24" s="2">
        <v>111374164.54</v>
      </c>
      <c r="F24" s="39">
        <f t="shared" si="0"/>
        <v>1.761636670636395</v>
      </c>
      <c r="G24" s="40"/>
      <c r="H24" s="40"/>
      <c r="I24" s="40"/>
      <c r="J24" s="4"/>
    </row>
    <row r="25" spans="1:10" ht="12.75" customHeight="1">
      <c r="A25" s="36"/>
      <c r="B25" s="37"/>
      <c r="C25" s="84" t="s">
        <v>34</v>
      </c>
      <c r="D25" s="46"/>
      <c r="E25" s="2">
        <v>106520363.25</v>
      </c>
      <c r="F25" s="39">
        <f t="shared" si="0"/>
        <v>1.6848627223894006</v>
      </c>
      <c r="G25" s="40"/>
      <c r="H25" s="40"/>
      <c r="I25" s="40"/>
      <c r="J25" s="4"/>
    </row>
    <row r="26" spans="1:10" ht="12.75" customHeight="1">
      <c r="A26" s="36"/>
      <c r="B26" s="37"/>
      <c r="C26" s="84" t="s">
        <v>35</v>
      </c>
      <c r="D26" s="46"/>
      <c r="E26" s="2">
        <v>86250714.18</v>
      </c>
      <c r="F26" s="39">
        <f t="shared" si="0"/>
        <v>1.364251948336694</v>
      </c>
      <c r="G26" s="40"/>
      <c r="H26" s="40"/>
      <c r="I26" s="40"/>
      <c r="J26" s="4"/>
    </row>
    <row r="27" spans="1:10" ht="12.75" customHeight="1">
      <c r="A27" s="36"/>
      <c r="B27" s="37"/>
      <c r="C27" s="84" t="s">
        <v>36</v>
      </c>
      <c r="D27" s="46"/>
      <c r="E27" s="2">
        <v>84540719.32</v>
      </c>
      <c r="F27" s="39">
        <f t="shared" si="0"/>
        <v>1.3372044758423538</v>
      </c>
      <c r="G27" s="40"/>
      <c r="H27" s="40"/>
      <c r="I27" s="40"/>
      <c r="J27" s="4"/>
    </row>
    <row r="28" spans="1:10" ht="12.75" customHeight="1">
      <c r="A28" s="36"/>
      <c r="B28" s="37"/>
      <c r="C28" s="84" t="s">
        <v>37</v>
      </c>
      <c r="D28" s="46"/>
      <c r="E28" s="2">
        <v>82002032.64</v>
      </c>
      <c r="F28" s="39">
        <f t="shared" si="0"/>
        <v>1.2970493503766274</v>
      </c>
      <c r="G28" s="40"/>
      <c r="H28" s="40"/>
      <c r="I28" s="40"/>
      <c r="J28" s="4"/>
    </row>
    <row r="29" spans="1:10" ht="12.75" customHeight="1">
      <c r="A29" s="36"/>
      <c r="B29" s="37"/>
      <c r="C29" s="84" t="s">
        <v>38</v>
      </c>
      <c r="D29" s="46"/>
      <c r="E29" s="2">
        <v>69092828.75</v>
      </c>
      <c r="F29" s="39">
        <f t="shared" si="0"/>
        <v>1.092860820161629</v>
      </c>
      <c r="G29" s="40"/>
      <c r="H29" s="40"/>
      <c r="I29" s="40"/>
      <c r="J29" s="4"/>
    </row>
    <row r="30" spans="1:10" ht="12.75" customHeight="1">
      <c r="A30" s="36"/>
      <c r="B30" s="37"/>
      <c r="C30" s="84" t="s">
        <v>39</v>
      </c>
      <c r="D30" s="46"/>
      <c r="E30" s="2">
        <v>67026572.14</v>
      </c>
      <c r="F30" s="39">
        <f t="shared" si="0"/>
        <v>1.0601782547735532</v>
      </c>
      <c r="G30" s="40"/>
      <c r="H30" s="40"/>
      <c r="I30" s="40"/>
      <c r="J30" s="4"/>
    </row>
    <row r="31" spans="1:10" ht="12.75" customHeight="1">
      <c r="A31" s="36"/>
      <c r="B31" s="37"/>
      <c r="C31" s="84" t="s">
        <v>40</v>
      </c>
      <c r="D31" s="46"/>
      <c r="E31" s="2">
        <v>64440580.05</v>
      </c>
      <c r="F31" s="39">
        <f t="shared" si="0"/>
        <v>1.0192748862541556</v>
      </c>
      <c r="G31" s="40"/>
      <c r="H31" s="40"/>
      <c r="I31" s="40"/>
      <c r="J31" s="4"/>
    </row>
    <row r="32" spans="1:10" ht="12.75" customHeight="1">
      <c r="A32" s="36"/>
      <c r="B32" s="37"/>
      <c r="C32" s="84" t="s">
        <v>41</v>
      </c>
      <c r="D32" s="46"/>
      <c r="E32" s="2">
        <v>59442088.25</v>
      </c>
      <c r="F32" s="39">
        <f t="shared" si="0"/>
        <v>0.9402123272744846</v>
      </c>
      <c r="G32" s="40"/>
      <c r="H32" s="40"/>
      <c r="I32" s="40"/>
      <c r="J32" s="4"/>
    </row>
    <row r="33" spans="1:10" ht="12.75" customHeight="1">
      <c r="A33" s="36"/>
      <c r="B33" s="37"/>
      <c r="C33" s="84" t="s">
        <v>42</v>
      </c>
      <c r="D33" s="46"/>
      <c r="E33" s="2">
        <v>55558155.36</v>
      </c>
      <c r="F33" s="39">
        <f t="shared" si="0"/>
        <v>0.8787790619065773</v>
      </c>
      <c r="G33" s="40"/>
      <c r="H33" s="40"/>
      <c r="I33" s="40"/>
      <c r="J33" s="4"/>
    </row>
    <row r="34" spans="1:10" ht="12.75" customHeight="1">
      <c r="A34" s="36"/>
      <c r="B34" s="37"/>
      <c r="C34" s="84" t="s">
        <v>43</v>
      </c>
      <c r="D34" s="46"/>
      <c r="E34" s="2">
        <v>54333602.88</v>
      </c>
      <c r="F34" s="39">
        <f t="shared" si="0"/>
        <v>0.8594099688786159</v>
      </c>
      <c r="G34" s="40"/>
      <c r="H34" s="40"/>
      <c r="I34" s="40"/>
      <c r="J34" s="4"/>
    </row>
    <row r="35" spans="1:10" ht="12.75" customHeight="1">
      <c r="A35" s="36"/>
      <c r="B35" s="37"/>
      <c r="C35" s="84" t="s">
        <v>44</v>
      </c>
      <c r="D35" s="46"/>
      <c r="E35" s="2">
        <v>54128312.32</v>
      </c>
      <c r="F35" s="39">
        <f t="shared" si="0"/>
        <v>0.8561628300100537</v>
      </c>
      <c r="G35" s="40"/>
      <c r="H35" s="40"/>
      <c r="I35" s="40"/>
      <c r="J35" s="4"/>
    </row>
    <row r="36" spans="1:10" ht="12.75" customHeight="1">
      <c r="A36" s="36"/>
      <c r="B36" s="37"/>
      <c r="C36" s="84" t="s">
        <v>45</v>
      </c>
      <c r="D36" s="46"/>
      <c r="E36" s="2">
        <v>51648541.32</v>
      </c>
      <c r="F36" s="39">
        <f t="shared" si="0"/>
        <v>0.8169395905233794</v>
      </c>
      <c r="G36" s="40"/>
      <c r="H36" s="40"/>
      <c r="I36" s="40"/>
      <c r="J36" s="4"/>
    </row>
    <row r="37" spans="1:10" ht="12.75" customHeight="1">
      <c r="A37" s="36"/>
      <c r="B37" s="37"/>
      <c r="C37" s="84" t="s">
        <v>46</v>
      </c>
      <c r="D37" s="46"/>
      <c r="E37" s="2">
        <v>47206995</v>
      </c>
      <c r="F37" s="39">
        <f t="shared" si="0"/>
        <v>0.7466863957725267</v>
      </c>
      <c r="G37" s="40"/>
      <c r="H37" s="40"/>
      <c r="I37" s="40"/>
      <c r="J37" s="4"/>
    </row>
    <row r="38" spans="1:10" ht="12.75" customHeight="1">
      <c r="A38" s="36"/>
      <c r="B38" s="37"/>
      <c r="C38" s="84" t="s">
        <v>47</v>
      </c>
      <c r="D38" s="46"/>
      <c r="E38" s="2">
        <v>44563546.44</v>
      </c>
      <c r="F38" s="39">
        <f t="shared" si="0"/>
        <v>0.7048742220114882</v>
      </c>
      <c r="G38" s="40"/>
      <c r="H38" s="40"/>
      <c r="I38" s="40"/>
      <c r="J38" s="4"/>
    </row>
    <row r="39" spans="1:10" ht="12.75" customHeight="1">
      <c r="A39" s="36"/>
      <c r="B39" s="37"/>
      <c r="C39" s="84" t="s">
        <v>48</v>
      </c>
      <c r="D39" s="46"/>
      <c r="E39" s="2">
        <v>42392840.7</v>
      </c>
      <c r="F39" s="39">
        <f t="shared" si="0"/>
        <v>0.6705395551833342</v>
      </c>
      <c r="G39" s="40"/>
      <c r="H39" s="40"/>
      <c r="I39" s="40"/>
      <c r="J39" s="4"/>
    </row>
    <row r="40" spans="1:10" ht="12.75" customHeight="1">
      <c r="A40" s="36"/>
      <c r="B40" s="37"/>
      <c r="C40" s="84" t="s">
        <v>49</v>
      </c>
      <c r="D40" s="46"/>
      <c r="E40" s="2">
        <v>39620638.2</v>
      </c>
      <c r="F40" s="39">
        <f t="shared" si="0"/>
        <v>0.6266908439261023</v>
      </c>
      <c r="G40" s="40"/>
      <c r="H40" s="40"/>
      <c r="I40" s="40"/>
      <c r="J40" s="4"/>
    </row>
    <row r="41" spans="1:10" ht="12.75" customHeight="1">
      <c r="A41" s="36"/>
      <c r="B41" s="37"/>
      <c r="C41" s="84" t="s">
        <v>50</v>
      </c>
      <c r="D41" s="46"/>
      <c r="E41" s="2">
        <v>39222977</v>
      </c>
      <c r="F41" s="39">
        <f t="shared" si="0"/>
        <v>0.6204009242189364</v>
      </c>
      <c r="G41" s="40"/>
      <c r="H41" s="40"/>
      <c r="I41" s="40"/>
      <c r="J41" s="4"/>
    </row>
    <row r="42" spans="1:10" ht="12.75" customHeight="1">
      <c r="A42" s="36"/>
      <c r="B42" s="37"/>
      <c r="C42" s="84" t="s">
        <v>51</v>
      </c>
      <c r="D42" s="46"/>
      <c r="E42" s="2">
        <v>37377436</v>
      </c>
      <c r="F42" s="39">
        <f t="shared" si="0"/>
        <v>0.591209480079346</v>
      </c>
      <c r="G42" s="40"/>
      <c r="H42" s="40"/>
      <c r="I42" s="40"/>
      <c r="J42" s="4"/>
    </row>
    <row r="43" spans="1:10" ht="12.75" customHeight="1">
      <c r="A43" s="36"/>
      <c r="B43" s="37"/>
      <c r="C43" s="84" t="s">
        <v>52</v>
      </c>
      <c r="D43" s="46"/>
      <c r="E43" s="2">
        <v>35937379.12</v>
      </c>
      <c r="F43" s="39">
        <f t="shared" si="0"/>
        <v>0.568431692985831</v>
      </c>
      <c r="G43" s="40"/>
      <c r="H43" s="40"/>
      <c r="I43" s="40"/>
      <c r="J43" s="4"/>
    </row>
    <row r="44" spans="1:10" ht="12.75" customHeight="1">
      <c r="A44" s="36"/>
      <c r="B44" s="37"/>
      <c r="C44" s="84" t="s">
        <v>53</v>
      </c>
      <c r="D44" s="46"/>
      <c r="E44" s="2">
        <v>32933646.9</v>
      </c>
      <c r="F44" s="39">
        <f t="shared" si="0"/>
        <v>0.5209208106427035</v>
      </c>
      <c r="G44" s="40"/>
      <c r="H44" s="40"/>
      <c r="I44" s="40"/>
      <c r="J44" s="4"/>
    </row>
    <row r="45" spans="1:10" ht="12.75" customHeight="1">
      <c r="A45" s="36"/>
      <c r="B45" s="37"/>
      <c r="C45" s="84" t="s">
        <v>54</v>
      </c>
      <c r="D45" s="46"/>
      <c r="E45" s="2">
        <v>32768396.02</v>
      </c>
      <c r="F45" s="39">
        <f t="shared" si="0"/>
        <v>0.5183069907207737</v>
      </c>
      <c r="G45" s="40"/>
      <c r="H45" s="40"/>
      <c r="I45" s="40"/>
      <c r="J45" s="4"/>
    </row>
    <row r="46" spans="1:10" ht="12.75" customHeight="1">
      <c r="A46" s="36"/>
      <c r="B46" s="37"/>
      <c r="C46" s="84" t="s">
        <v>55</v>
      </c>
      <c r="D46" s="46"/>
      <c r="E46" s="2">
        <v>31374413.59</v>
      </c>
      <c r="F46" s="39">
        <f t="shared" si="0"/>
        <v>0.4962579762383452</v>
      </c>
      <c r="G46" s="40"/>
      <c r="H46" s="40"/>
      <c r="I46" s="40"/>
      <c r="J46" s="4"/>
    </row>
    <row r="47" spans="1:10" ht="12.75" customHeight="1">
      <c r="A47" s="36"/>
      <c r="B47" s="37"/>
      <c r="C47" s="84" t="s">
        <v>56</v>
      </c>
      <c r="D47" s="46"/>
      <c r="E47" s="2">
        <v>31390901.52</v>
      </c>
      <c r="F47" s="39">
        <f t="shared" si="0"/>
        <v>0.4965187704919394</v>
      </c>
      <c r="G47" s="40"/>
      <c r="H47" s="40"/>
      <c r="I47" s="40"/>
      <c r="J47" s="4"/>
    </row>
    <row r="48" spans="1:10" ht="12.75" customHeight="1">
      <c r="A48" s="36"/>
      <c r="B48" s="37"/>
      <c r="C48" s="84" t="s">
        <v>57</v>
      </c>
      <c r="D48" s="46"/>
      <c r="E48" s="2">
        <v>29494102.6</v>
      </c>
      <c r="F48" s="39">
        <f t="shared" si="0"/>
        <v>0.4665165653297591</v>
      </c>
      <c r="G48" s="40"/>
      <c r="H48" s="40"/>
      <c r="I48" s="40"/>
      <c r="J48" s="4"/>
    </row>
    <row r="49" spans="1:10" ht="12.75" customHeight="1">
      <c r="A49" s="36"/>
      <c r="B49" s="37"/>
      <c r="C49" s="84" t="s">
        <v>58</v>
      </c>
      <c r="D49" s="46"/>
      <c r="E49" s="2">
        <v>28122738.24</v>
      </c>
      <c r="F49" s="39">
        <f t="shared" si="0"/>
        <v>0.444825307259651</v>
      </c>
      <c r="G49" s="40"/>
      <c r="H49" s="40"/>
      <c r="I49" s="40"/>
      <c r="J49" s="4"/>
    </row>
    <row r="50" spans="1:10" ht="12.75" customHeight="1">
      <c r="A50" s="36"/>
      <c r="B50" s="37"/>
      <c r="C50" s="84" t="s">
        <v>59</v>
      </c>
      <c r="D50" s="46"/>
      <c r="E50" s="2">
        <v>26783677.27</v>
      </c>
      <c r="F50" s="39">
        <f t="shared" si="0"/>
        <v>0.42364500104848546</v>
      </c>
      <c r="G50" s="40"/>
      <c r="H50" s="40"/>
      <c r="I50" s="40"/>
      <c r="J50" s="4"/>
    </row>
    <row r="51" spans="1:10" ht="12.75" customHeight="1">
      <c r="A51" s="36"/>
      <c r="B51" s="37"/>
      <c r="C51" s="84" t="s">
        <v>60</v>
      </c>
      <c r="D51" s="46"/>
      <c r="E51" s="2">
        <v>26535556.8</v>
      </c>
      <c r="F51" s="39">
        <f t="shared" si="0"/>
        <v>0.41972040937596566</v>
      </c>
      <c r="G51" s="40"/>
      <c r="H51" s="40"/>
      <c r="I51" s="40"/>
      <c r="J51" s="4"/>
    </row>
    <row r="52" spans="1:10" ht="12.75" customHeight="1">
      <c r="A52" s="36"/>
      <c r="B52" s="37"/>
      <c r="C52" s="84" t="s">
        <v>61</v>
      </c>
      <c r="D52" s="46"/>
      <c r="E52" s="2">
        <v>25098257.85</v>
      </c>
      <c r="F52" s="39">
        <f t="shared" si="0"/>
        <v>0.39698624524153736</v>
      </c>
      <c r="G52" s="40"/>
      <c r="H52" s="40"/>
      <c r="I52" s="40"/>
      <c r="J52" s="4"/>
    </row>
    <row r="53" spans="1:10" ht="12.75" customHeight="1">
      <c r="A53" s="36"/>
      <c r="B53" s="37"/>
      <c r="C53" s="84" t="s">
        <v>62</v>
      </c>
      <c r="D53" s="46"/>
      <c r="E53" s="2">
        <v>25254686.09</v>
      </c>
      <c r="F53" s="39">
        <f t="shared" si="0"/>
        <v>0.3994605149704756</v>
      </c>
      <c r="G53" s="40"/>
      <c r="H53" s="40"/>
      <c r="I53" s="40"/>
      <c r="J53" s="4"/>
    </row>
    <row r="54" spans="1:10" ht="12.75" customHeight="1">
      <c r="A54" s="36"/>
      <c r="B54" s="37"/>
      <c r="C54" s="84" t="s">
        <v>63</v>
      </c>
      <c r="D54" s="46"/>
      <c r="E54" s="2">
        <v>24494131.2</v>
      </c>
      <c r="F54" s="39">
        <f t="shared" si="0"/>
        <v>0.38743060309827804</v>
      </c>
      <c r="G54" s="40"/>
      <c r="H54" s="40"/>
      <c r="I54" s="40"/>
      <c r="J54" s="4"/>
    </row>
    <row r="55" spans="1:10" ht="12.75" customHeight="1">
      <c r="A55" s="36"/>
      <c r="B55" s="37"/>
      <c r="C55" s="84" t="s">
        <v>64</v>
      </c>
      <c r="D55" s="46"/>
      <c r="E55" s="2">
        <v>22064069.05</v>
      </c>
      <c r="F55" s="39">
        <f t="shared" si="0"/>
        <v>0.348993622555739</v>
      </c>
      <c r="G55" s="40"/>
      <c r="H55" s="40"/>
      <c r="I55" s="40"/>
      <c r="J55" s="4"/>
    </row>
    <row r="56" spans="1:10" ht="12.75" customHeight="1">
      <c r="A56" s="36"/>
      <c r="B56" s="37"/>
      <c r="C56" s="84" t="s">
        <v>65</v>
      </c>
      <c r="D56" s="46"/>
      <c r="E56" s="2">
        <v>21318317.02</v>
      </c>
      <c r="F56" s="39">
        <f t="shared" si="0"/>
        <v>0.33719785170820366</v>
      </c>
      <c r="G56" s="40"/>
      <c r="H56" s="40"/>
      <c r="I56" s="40"/>
      <c r="J56" s="4"/>
    </row>
    <row r="57" spans="1:10" ht="12.75" customHeight="1">
      <c r="A57" s="36"/>
      <c r="B57" s="37"/>
      <c r="C57" s="84" t="s">
        <v>66</v>
      </c>
      <c r="D57" s="46"/>
      <c r="E57" s="2">
        <v>20919558.42</v>
      </c>
      <c r="F57" s="39">
        <f t="shared" si="0"/>
        <v>0.3308905741147602</v>
      </c>
      <c r="G57" s="40"/>
      <c r="H57" s="40"/>
      <c r="I57" s="40"/>
      <c r="J57" s="4"/>
    </row>
    <row r="58" spans="1:10" ht="12.75" customHeight="1">
      <c r="A58" s="36"/>
      <c r="B58" s="37"/>
      <c r="C58" s="84" t="s">
        <v>67</v>
      </c>
      <c r="D58" s="46"/>
      <c r="E58" s="2">
        <v>20699624.13</v>
      </c>
      <c r="F58" s="39">
        <f t="shared" si="0"/>
        <v>0.3274118112257669</v>
      </c>
      <c r="G58" s="40"/>
      <c r="H58" s="40"/>
      <c r="I58" s="40"/>
      <c r="J58" s="4"/>
    </row>
    <row r="59" spans="1:10" ht="12.75" customHeight="1">
      <c r="A59" s="36"/>
      <c r="B59" s="37"/>
      <c r="C59" s="84" t="s">
        <v>68</v>
      </c>
      <c r="D59" s="46"/>
      <c r="E59" s="2">
        <v>21121163.96</v>
      </c>
      <c r="F59" s="39">
        <f t="shared" si="0"/>
        <v>0.33407942597941237</v>
      </c>
      <c r="G59" s="40"/>
      <c r="H59" s="40"/>
      <c r="I59" s="40"/>
      <c r="J59" s="4"/>
    </row>
    <row r="60" spans="1:10" ht="12.75" customHeight="1">
      <c r="A60" s="36"/>
      <c r="B60" s="37"/>
      <c r="C60" s="84" t="s">
        <v>69</v>
      </c>
      <c r="D60" s="46"/>
      <c r="E60" s="2">
        <v>20277665.43</v>
      </c>
      <c r="F60" s="39">
        <f t="shared" si="0"/>
        <v>0.3207375710868244</v>
      </c>
      <c r="G60" s="40"/>
      <c r="H60" s="40"/>
      <c r="I60" s="40"/>
      <c r="J60" s="4"/>
    </row>
    <row r="61" spans="1:10" ht="12.75" customHeight="1">
      <c r="A61" s="36"/>
      <c r="B61" s="37"/>
      <c r="C61" s="84" t="s">
        <v>70</v>
      </c>
      <c r="D61" s="46"/>
      <c r="E61" s="2">
        <v>20175370.02</v>
      </c>
      <c r="F61" s="39">
        <f t="shared" si="0"/>
        <v>0.3191195356453189</v>
      </c>
      <c r="G61" s="40"/>
      <c r="H61" s="40"/>
      <c r="I61" s="40"/>
      <c r="J61" s="4"/>
    </row>
    <row r="62" spans="1:10" ht="12.75" customHeight="1">
      <c r="A62" s="36"/>
      <c r="B62" s="37"/>
      <c r="C62" s="84" t="s">
        <v>71</v>
      </c>
      <c r="D62" s="46"/>
      <c r="E62" s="2">
        <v>19414935.68</v>
      </c>
      <c r="F62" s="39">
        <f t="shared" si="0"/>
        <v>0.30709153054657745</v>
      </c>
      <c r="G62" s="40"/>
      <c r="H62" s="40"/>
      <c r="I62" s="40"/>
      <c r="J62" s="4"/>
    </row>
    <row r="63" spans="1:10" ht="12.75" customHeight="1">
      <c r="A63" s="36"/>
      <c r="B63" s="37"/>
      <c r="C63" s="84" t="s">
        <v>72</v>
      </c>
      <c r="D63" s="46"/>
      <c r="E63" s="2">
        <v>18279268.2</v>
      </c>
      <c r="F63" s="39">
        <f t="shared" si="0"/>
        <v>0.2891283567110629</v>
      </c>
      <c r="G63" s="40"/>
      <c r="H63" s="40"/>
      <c r="I63" s="40"/>
      <c r="J63" s="4"/>
    </row>
    <row r="64" spans="1:10" ht="12.75" customHeight="1">
      <c r="A64" s="36"/>
      <c r="B64" s="37"/>
      <c r="C64" s="84" t="s">
        <v>73</v>
      </c>
      <c r="D64" s="46"/>
      <c r="E64" s="2">
        <v>16845853.84</v>
      </c>
      <c r="F64" s="39">
        <f t="shared" si="0"/>
        <v>0.26645563623569724</v>
      </c>
      <c r="G64" s="40"/>
      <c r="H64" s="40"/>
      <c r="I64" s="40"/>
      <c r="J64" s="4"/>
    </row>
    <row r="65" spans="1:10" ht="12.75" customHeight="1">
      <c r="A65" s="36"/>
      <c r="B65" s="37"/>
      <c r="C65" s="84" t="s">
        <v>74</v>
      </c>
      <c r="D65" s="46"/>
      <c r="E65" s="2">
        <v>16133422.84</v>
      </c>
      <c r="F65" s="39">
        <f t="shared" si="0"/>
        <v>0.2551869135468962</v>
      </c>
      <c r="G65" s="40"/>
      <c r="H65" s="40"/>
      <c r="I65" s="40"/>
      <c r="J65" s="4"/>
    </row>
    <row r="66" spans="1:10" ht="12.75" customHeight="1">
      <c r="A66" s="36"/>
      <c r="B66" s="37"/>
      <c r="C66" s="84" t="s">
        <v>75</v>
      </c>
      <c r="D66" s="46"/>
      <c r="E66" s="2">
        <v>15324023.43</v>
      </c>
      <c r="F66" s="39">
        <f t="shared" si="0"/>
        <v>0.24238441408271066</v>
      </c>
      <c r="G66" s="40"/>
      <c r="H66" s="40"/>
      <c r="I66" s="40"/>
      <c r="J66" s="4"/>
    </row>
    <row r="67" spans="1:10" ht="12.75" customHeight="1">
      <c r="A67" s="36"/>
      <c r="B67" s="37"/>
      <c r="C67" s="84" t="s">
        <v>77</v>
      </c>
      <c r="D67" s="46"/>
      <c r="E67" s="2">
        <v>13675533.05</v>
      </c>
      <c r="F67" s="39">
        <f t="shared" si="0"/>
        <v>0.21630977534944917</v>
      </c>
      <c r="G67" s="40"/>
      <c r="H67" s="40"/>
      <c r="I67" s="40"/>
      <c r="J67" s="4"/>
    </row>
    <row r="68" spans="1:10" ht="12.75" customHeight="1">
      <c r="A68" s="36"/>
      <c r="B68" s="37"/>
      <c r="C68" s="84" t="s">
        <v>76</v>
      </c>
      <c r="D68" s="46"/>
      <c r="E68" s="2">
        <v>14220079.36</v>
      </c>
      <c r="F68" s="39">
        <f t="shared" si="0"/>
        <v>0.22492301839838985</v>
      </c>
      <c r="G68" s="40"/>
      <c r="H68" s="40"/>
      <c r="I68" s="40"/>
      <c r="J68" s="4"/>
    </row>
    <row r="69" spans="1:10" ht="12.75" customHeight="1">
      <c r="A69" s="36"/>
      <c r="B69" s="37"/>
      <c r="C69" s="84" t="s">
        <v>78</v>
      </c>
      <c r="D69" s="46"/>
      <c r="E69" s="2">
        <v>13370426.91</v>
      </c>
      <c r="F69" s="39">
        <f t="shared" si="0"/>
        <v>0.2114838252120878</v>
      </c>
      <c r="G69" s="40"/>
      <c r="H69" s="40"/>
      <c r="I69" s="40"/>
      <c r="J69" s="4"/>
    </row>
    <row r="70" spans="1:10" ht="12.75" customHeight="1">
      <c r="A70" s="36"/>
      <c r="B70" s="37"/>
      <c r="C70" s="84" t="s">
        <v>79</v>
      </c>
      <c r="D70" s="46"/>
      <c r="E70" s="2">
        <v>12975990.9</v>
      </c>
      <c r="F70" s="39">
        <f t="shared" si="0"/>
        <v>0.20524491924762645</v>
      </c>
      <c r="G70" s="40"/>
      <c r="H70" s="40"/>
      <c r="I70" s="40"/>
      <c r="J70" s="4"/>
    </row>
    <row r="71" spans="1:10" ht="12.75" customHeight="1">
      <c r="A71" s="36"/>
      <c r="B71" s="37"/>
      <c r="C71" s="84" t="s">
        <v>80</v>
      </c>
      <c r="D71" s="46"/>
      <c r="E71" s="2">
        <v>12663926.25</v>
      </c>
      <c r="F71" s="39">
        <f t="shared" si="0"/>
        <v>0.20030890438888538</v>
      </c>
      <c r="G71" s="40"/>
      <c r="H71" s="40"/>
      <c r="I71" s="40"/>
      <c r="J71" s="4"/>
    </row>
    <row r="72" spans="1:10" ht="12.75" customHeight="1">
      <c r="A72" s="36"/>
      <c r="B72" s="37"/>
      <c r="C72" s="84" t="s">
        <v>81</v>
      </c>
      <c r="D72" s="46"/>
      <c r="E72" s="2">
        <v>11146923.15</v>
      </c>
      <c r="F72" s="39">
        <f t="shared" si="0"/>
        <v>0.17631403716391694</v>
      </c>
      <c r="G72" s="40"/>
      <c r="H72" s="40"/>
      <c r="I72" s="40"/>
      <c r="J72" s="4"/>
    </row>
    <row r="73" spans="1:10" ht="12.75" customHeight="1">
      <c r="A73" s="36"/>
      <c r="B73" s="37"/>
      <c r="C73" s="84" t="s">
        <v>82</v>
      </c>
      <c r="D73" s="46"/>
      <c r="E73" s="2">
        <v>10979189.3</v>
      </c>
      <c r="F73" s="39">
        <f t="shared" si="0"/>
        <v>0.17366094340301244</v>
      </c>
      <c r="G73" s="40"/>
      <c r="H73" s="40"/>
      <c r="I73" s="40"/>
      <c r="J73" s="4"/>
    </row>
    <row r="74" spans="1:10" ht="12.75" customHeight="1">
      <c r="A74" s="36"/>
      <c r="B74" s="37"/>
      <c r="C74" s="84" t="s">
        <v>83</v>
      </c>
      <c r="D74" s="46"/>
      <c r="E74" s="2">
        <v>10528604.75</v>
      </c>
      <c r="F74" s="39">
        <f t="shared" si="0"/>
        <v>0.16653392009576135</v>
      </c>
      <c r="G74" s="40"/>
      <c r="H74" s="40"/>
      <c r="I74" s="40"/>
      <c r="J74" s="4"/>
    </row>
    <row r="75" spans="1:10" ht="12.75" customHeight="1">
      <c r="A75" s="36"/>
      <c r="B75" s="37"/>
      <c r="C75" s="84" t="s">
        <v>84</v>
      </c>
      <c r="D75" s="46"/>
      <c r="E75" s="2">
        <v>10250368.56</v>
      </c>
      <c r="F75" s="39">
        <f t="shared" si="0"/>
        <v>0.16213297955962724</v>
      </c>
      <c r="G75" s="40"/>
      <c r="H75" s="40"/>
      <c r="I75" s="40"/>
      <c r="J75" s="4"/>
    </row>
    <row r="76" spans="1:10" ht="12.75" customHeight="1">
      <c r="A76" s="36"/>
      <c r="B76" s="37"/>
      <c r="C76" s="84" t="s">
        <v>85</v>
      </c>
      <c r="D76" s="46"/>
      <c r="E76" s="2">
        <v>10342868.62</v>
      </c>
      <c r="F76" s="39">
        <f t="shared" si="0"/>
        <v>0.16359607917887098</v>
      </c>
      <c r="G76" s="40"/>
      <c r="H76" s="40"/>
      <c r="I76" s="40"/>
      <c r="J76" s="4"/>
    </row>
    <row r="77" spans="1:10" ht="12.75" customHeight="1">
      <c r="A77" s="36"/>
      <c r="B77" s="37"/>
      <c r="C77" s="84" t="s">
        <v>86</v>
      </c>
      <c r="D77" s="46"/>
      <c r="E77" s="2">
        <v>10160469.6</v>
      </c>
      <c r="F77" s="39">
        <f t="shared" si="0"/>
        <v>0.16071102227498968</v>
      </c>
      <c r="G77" s="40"/>
      <c r="H77" s="40"/>
      <c r="I77" s="40"/>
      <c r="J77" s="4"/>
    </row>
    <row r="78" spans="1:10" ht="12.75" customHeight="1">
      <c r="A78" s="36"/>
      <c r="B78" s="37"/>
      <c r="C78" s="84" t="s">
        <v>87</v>
      </c>
      <c r="D78" s="46"/>
      <c r="E78" s="2">
        <v>8962513.2</v>
      </c>
      <c r="F78" s="39">
        <f t="shared" si="0"/>
        <v>0.1417626069689819</v>
      </c>
      <c r="G78" s="40"/>
      <c r="H78" s="40"/>
      <c r="I78" s="40"/>
      <c r="J78" s="4"/>
    </row>
    <row r="79" spans="1:10" ht="12.75" customHeight="1">
      <c r="A79" s="36"/>
      <c r="B79" s="37"/>
      <c r="C79" s="84" t="s">
        <v>88</v>
      </c>
      <c r="D79" s="46"/>
      <c r="E79" s="2">
        <v>8286172.1</v>
      </c>
      <c r="F79" s="39">
        <f t="shared" si="0"/>
        <v>0.13106472843907704</v>
      </c>
      <c r="G79" s="40"/>
      <c r="H79" s="40"/>
      <c r="I79" s="40"/>
      <c r="J79" s="4"/>
    </row>
    <row r="80" spans="1:10" ht="12.75" customHeight="1">
      <c r="A80" s="36"/>
      <c r="B80" s="37"/>
      <c r="C80" s="84" t="s">
        <v>89</v>
      </c>
      <c r="D80" s="46"/>
      <c r="E80" s="2">
        <v>7608868.8</v>
      </c>
      <c r="F80" s="39">
        <f t="shared" si="0"/>
        <v>0.12035163051954548</v>
      </c>
      <c r="G80" s="40"/>
      <c r="H80" s="40"/>
      <c r="I80" s="40"/>
      <c r="J80" s="4"/>
    </row>
    <row r="81" spans="1:10" ht="12.75" customHeight="1">
      <c r="A81" s="36"/>
      <c r="B81" s="37"/>
      <c r="C81" s="84" t="s">
        <v>90</v>
      </c>
      <c r="D81" s="46"/>
      <c r="E81" s="2">
        <v>7740996.48</v>
      </c>
      <c r="F81" s="39">
        <f t="shared" si="0"/>
        <v>0.12244153141582124</v>
      </c>
      <c r="G81" s="40"/>
      <c r="H81" s="40"/>
      <c r="I81" s="40"/>
      <c r="J81" s="4"/>
    </row>
    <row r="82" spans="1:10" ht="12.75" customHeight="1">
      <c r="A82" s="36"/>
      <c r="B82" s="37"/>
      <c r="C82" s="84" t="s">
        <v>91</v>
      </c>
      <c r="D82" s="46"/>
      <c r="E82" s="2">
        <v>7706705.4</v>
      </c>
      <c r="F82" s="39">
        <f t="shared" si="0"/>
        <v>0.1218991397017893</v>
      </c>
      <c r="G82" s="40"/>
      <c r="H82" s="40"/>
      <c r="I82" s="40"/>
      <c r="J82" s="4"/>
    </row>
    <row r="83" spans="1:10" ht="12.75" customHeight="1">
      <c r="A83" s="36"/>
      <c r="B83" s="37"/>
      <c r="C83" s="84" t="s">
        <v>92</v>
      </c>
      <c r="D83" s="46"/>
      <c r="E83" s="2">
        <v>7636097.08</v>
      </c>
      <c r="F83" s="39">
        <f t="shared" si="0"/>
        <v>0.12078230792776187</v>
      </c>
      <c r="G83" s="40"/>
      <c r="H83" s="40"/>
      <c r="I83" s="40"/>
      <c r="J83" s="4"/>
    </row>
    <row r="84" spans="1:10" ht="12.75" customHeight="1">
      <c r="A84" s="36"/>
      <c r="B84" s="37"/>
      <c r="C84" s="84" t="s">
        <v>93</v>
      </c>
      <c r="D84" s="46"/>
      <c r="E84" s="2">
        <v>7509753</v>
      </c>
      <c r="F84" s="39">
        <f t="shared" si="0"/>
        <v>0.11878388786898891</v>
      </c>
      <c r="G84" s="40"/>
      <c r="H84" s="40"/>
      <c r="I84" s="40"/>
      <c r="J84" s="4"/>
    </row>
    <row r="85" spans="1:10" ht="12.75" customHeight="1">
      <c r="A85" s="36"/>
      <c r="B85" s="37"/>
      <c r="C85" s="84" t="s">
        <v>94</v>
      </c>
      <c r="D85" s="46"/>
      <c r="E85" s="2">
        <v>7061250</v>
      </c>
      <c r="F85" s="39">
        <f t="shared" si="0"/>
        <v>0.11168978902700234</v>
      </c>
      <c r="G85" s="40"/>
      <c r="H85" s="40"/>
      <c r="I85" s="40"/>
      <c r="J85" s="4"/>
    </row>
    <row r="86" spans="1:10" ht="12.75" customHeight="1">
      <c r="A86" s="36"/>
      <c r="B86" s="37"/>
      <c r="C86" s="84" t="s">
        <v>95</v>
      </c>
      <c r="D86" s="46"/>
      <c r="E86" s="2">
        <v>6578769.12</v>
      </c>
      <c r="F86" s="39">
        <f t="shared" si="0"/>
        <v>0.10405825244399473</v>
      </c>
      <c r="G86" s="40"/>
      <c r="H86" s="40"/>
      <c r="I86" s="40"/>
      <c r="J86" s="4"/>
    </row>
    <row r="87" spans="1:10" ht="12.75" customHeight="1">
      <c r="A87" s="36"/>
      <c r="B87" s="37"/>
      <c r="C87" s="84" t="s">
        <v>96</v>
      </c>
      <c r="D87" s="46"/>
      <c r="E87" s="2">
        <v>6175939.26</v>
      </c>
      <c r="F87" s="39">
        <f t="shared" si="0"/>
        <v>0.09768657857928567</v>
      </c>
      <c r="G87" s="40"/>
      <c r="H87" s="40"/>
      <c r="I87" s="40"/>
      <c r="J87" s="4"/>
    </row>
    <row r="88" spans="1:10" ht="12.75" customHeight="1">
      <c r="A88" s="36"/>
      <c r="B88" s="37"/>
      <c r="C88" s="84" t="s">
        <v>97</v>
      </c>
      <c r="D88" s="46"/>
      <c r="E88" s="2">
        <v>6469601.46</v>
      </c>
      <c r="F88" s="39">
        <f t="shared" si="0"/>
        <v>0.10233151667993433</v>
      </c>
      <c r="G88" s="40"/>
      <c r="H88" s="40"/>
      <c r="I88" s="40"/>
      <c r="J88" s="4"/>
    </row>
    <row r="89" spans="1:10" ht="12.75" customHeight="1">
      <c r="A89" s="36"/>
      <c r="B89" s="37"/>
      <c r="C89" s="84" t="s">
        <v>98</v>
      </c>
      <c r="D89" s="46"/>
      <c r="E89" s="2">
        <v>5612545.14</v>
      </c>
      <c r="F89" s="39">
        <f t="shared" si="0"/>
        <v>0.08877521438713079</v>
      </c>
      <c r="G89" s="40"/>
      <c r="H89" s="40"/>
      <c r="I89" s="40"/>
      <c r="J89" s="4"/>
    </row>
    <row r="90" spans="1:10" ht="12.75" customHeight="1">
      <c r="A90" s="36"/>
      <c r="B90" s="37"/>
      <c r="C90" s="84" t="s">
        <v>99</v>
      </c>
      <c r="D90" s="46"/>
      <c r="E90" s="2">
        <v>5776751.58</v>
      </c>
      <c r="F90" s="39">
        <f t="shared" si="0"/>
        <v>0.09137251410608638</v>
      </c>
      <c r="G90" s="40"/>
      <c r="H90" s="40"/>
      <c r="I90" s="40"/>
      <c r="J90" s="4"/>
    </row>
    <row r="91" spans="1:10" ht="12.75" customHeight="1">
      <c r="A91" s="36"/>
      <c r="B91" s="37"/>
      <c r="C91" s="84" t="s">
        <v>100</v>
      </c>
      <c r="D91" s="46"/>
      <c r="E91" s="2">
        <v>5559325.52</v>
      </c>
      <c r="F91" s="39">
        <f t="shared" si="0"/>
        <v>0.08793342460063445</v>
      </c>
      <c r="G91" s="40"/>
      <c r="H91" s="40"/>
      <c r="I91" s="40"/>
      <c r="J91" s="4"/>
    </row>
    <row r="92" spans="1:10" ht="12.75" customHeight="1">
      <c r="A92" s="36"/>
      <c r="B92" s="37"/>
      <c r="C92" s="84" t="s">
        <v>101</v>
      </c>
      <c r="D92" s="46"/>
      <c r="E92" s="2">
        <v>5277555</v>
      </c>
      <c r="F92" s="39">
        <f t="shared" si="0"/>
        <v>0.08347658056695363</v>
      </c>
      <c r="G92" s="40"/>
      <c r="H92" s="40"/>
      <c r="I92" s="40"/>
      <c r="J92" s="4"/>
    </row>
    <row r="93" spans="1:10" ht="12.75" customHeight="1">
      <c r="A93" s="36"/>
      <c r="B93" s="37"/>
      <c r="C93" s="84" t="s">
        <v>102</v>
      </c>
      <c r="D93" s="46"/>
      <c r="E93" s="2">
        <v>4367055</v>
      </c>
      <c r="F93" s="39">
        <f t="shared" si="0"/>
        <v>0.06907494446724245</v>
      </c>
      <c r="G93" s="40"/>
      <c r="H93" s="40"/>
      <c r="I93" s="40"/>
      <c r="J93" s="4"/>
    </row>
    <row r="94" spans="1:10" ht="12.75" customHeight="1">
      <c r="A94" s="36"/>
      <c r="B94" s="37"/>
      <c r="C94" s="84" t="s">
        <v>103</v>
      </c>
      <c r="D94" s="46"/>
      <c r="E94" s="2">
        <v>4485029.83</v>
      </c>
      <c r="F94" s="39">
        <f t="shared" si="0"/>
        <v>0.07094098573092755</v>
      </c>
      <c r="G94" s="40"/>
      <c r="H94" s="40"/>
      <c r="I94" s="40"/>
      <c r="J94" s="4"/>
    </row>
    <row r="95" spans="1:10" ht="12.75" customHeight="1">
      <c r="A95" s="36"/>
      <c r="B95" s="37"/>
      <c r="C95" s="84" t="s">
        <v>104</v>
      </c>
      <c r="D95" s="46"/>
      <c r="E95" s="2">
        <v>4133868.6</v>
      </c>
      <c r="F95" s="39">
        <f t="shared" si="0"/>
        <v>0.06538656920507695</v>
      </c>
      <c r="G95" s="40"/>
      <c r="H95" s="40"/>
      <c r="I95" s="40"/>
      <c r="J95" s="4"/>
    </row>
    <row r="96" spans="1:10" ht="12.75" customHeight="1">
      <c r="A96" s="36"/>
      <c r="B96" s="37"/>
      <c r="C96" s="84" t="s">
        <v>105</v>
      </c>
      <c r="D96" s="46"/>
      <c r="E96" s="2">
        <v>4181337.16</v>
      </c>
      <c r="F96" s="39">
        <f t="shared" si="0"/>
        <v>0.06613739284845674</v>
      </c>
      <c r="G96" s="40"/>
      <c r="H96" s="40"/>
      <c r="I96" s="40"/>
      <c r="J96" s="4"/>
    </row>
    <row r="97" spans="1:10" ht="12.75" customHeight="1">
      <c r="A97" s="36"/>
      <c r="B97" s="37"/>
      <c r="C97" s="84" t="s">
        <v>106</v>
      </c>
      <c r="D97" s="46"/>
      <c r="E97" s="2">
        <v>4572859.36</v>
      </c>
      <c r="F97" s="39">
        <f t="shared" si="0"/>
        <v>0.07233021025576958</v>
      </c>
      <c r="G97" s="40"/>
      <c r="H97" s="40"/>
      <c r="I97" s="40"/>
      <c r="J97" s="4"/>
    </row>
    <row r="98" spans="1:10" ht="12.75" customHeight="1">
      <c r="A98" s="36"/>
      <c r="B98" s="37"/>
      <c r="C98" s="84" t="s">
        <v>110</v>
      </c>
      <c r="D98" s="46"/>
      <c r="E98" s="2">
        <v>3841391.4</v>
      </c>
      <c r="F98" s="39">
        <f t="shared" si="0"/>
        <v>0.060760374584689844</v>
      </c>
      <c r="G98" s="40"/>
      <c r="H98" s="40"/>
      <c r="I98" s="40"/>
      <c r="J98" s="4"/>
    </row>
    <row r="99" spans="1:10" ht="12.75" customHeight="1">
      <c r="A99" s="36"/>
      <c r="B99" s="37"/>
      <c r="C99" s="84" t="s">
        <v>107</v>
      </c>
      <c r="D99" s="46"/>
      <c r="E99" s="2">
        <v>4101977.04</v>
      </c>
      <c r="F99" s="39">
        <f t="shared" si="0"/>
        <v>0.06488213137775997</v>
      </c>
      <c r="G99" s="40"/>
      <c r="H99" s="40"/>
      <c r="I99" s="40"/>
      <c r="J99" s="4"/>
    </row>
    <row r="100" spans="1:10" ht="12.75" customHeight="1">
      <c r="A100" s="36"/>
      <c r="B100" s="37"/>
      <c r="C100" s="84" t="s">
        <v>108</v>
      </c>
      <c r="D100" s="46"/>
      <c r="E100" s="2">
        <v>3555077.22</v>
      </c>
      <c r="F100" s="39">
        <f t="shared" si="0"/>
        <v>0.056231662195291486</v>
      </c>
      <c r="G100" s="40"/>
      <c r="H100" s="40"/>
      <c r="I100" s="40"/>
      <c r="J100" s="4"/>
    </row>
    <row r="101" spans="1:10" ht="12.75" customHeight="1">
      <c r="A101" s="36"/>
      <c r="B101" s="37"/>
      <c r="C101" s="84" t="s">
        <v>109</v>
      </c>
      <c r="D101" s="46"/>
      <c r="E101" s="2">
        <v>3901770.81</v>
      </c>
      <c r="F101" s="39">
        <f t="shared" si="0"/>
        <v>0.06171541279527223</v>
      </c>
      <c r="G101" s="40"/>
      <c r="H101" s="40"/>
      <c r="I101" s="40"/>
      <c r="J101" s="4"/>
    </row>
    <row r="102" spans="1:10" ht="12.75" customHeight="1">
      <c r="A102" s="36"/>
      <c r="B102" s="37"/>
      <c r="C102" s="84" t="s">
        <v>111</v>
      </c>
      <c r="D102" s="46"/>
      <c r="E102" s="2">
        <v>3266391.42</v>
      </c>
      <c r="F102" s="39">
        <f t="shared" si="0"/>
        <v>0.05166543722137165</v>
      </c>
      <c r="G102" s="40"/>
      <c r="H102" s="40"/>
      <c r="I102" s="40"/>
      <c r="J102" s="4"/>
    </row>
    <row r="103" spans="1:10" ht="12.75" customHeight="1">
      <c r="A103" s="36"/>
      <c r="B103" s="37"/>
      <c r="C103" s="84" t="s">
        <v>112</v>
      </c>
      <c r="D103" s="46"/>
      <c r="E103" s="2">
        <v>3262500</v>
      </c>
      <c r="F103" s="39">
        <f t="shared" si="0"/>
        <v>0.05160388553026662</v>
      </c>
      <c r="G103" s="40"/>
      <c r="H103" s="40"/>
      <c r="I103" s="40"/>
      <c r="J103" s="4"/>
    </row>
    <row r="104" spans="1:10" ht="12.75" customHeight="1">
      <c r="A104" s="36"/>
      <c r="B104" s="37"/>
      <c r="C104" s="84" t="s">
        <v>113</v>
      </c>
      <c r="D104" s="46"/>
      <c r="E104" s="2">
        <v>2972173.17</v>
      </c>
      <c r="F104" s="39">
        <f t="shared" si="0"/>
        <v>0.04701170392055468</v>
      </c>
      <c r="G104" s="40"/>
      <c r="H104" s="40"/>
      <c r="I104" s="40"/>
      <c r="J104" s="4"/>
    </row>
    <row r="105" spans="1:10" ht="12.75" customHeight="1">
      <c r="A105" s="36"/>
      <c r="B105" s="37"/>
      <c r="C105" s="84" t="s">
        <v>114</v>
      </c>
      <c r="D105" s="46"/>
      <c r="E105" s="2">
        <v>1859507.24</v>
      </c>
      <c r="F105" s="39">
        <f t="shared" si="0"/>
        <v>0.029412352109015175</v>
      </c>
      <c r="G105" s="40"/>
      <c r="H105" s="40"/>
      <c r="I105" s="40"/>
      <c r="J105" s="4"/>
    </row>
    <row r="106" spans="1:10" ht="12.75" customHeight="1">
      <c r="A106" s="36"/>
      <c r="B106" s="37"/>
      <c r="C106" s="84" t="s">
        <v>115</v>
      </c>
      <c r="D106" s="46"/>
      <c r="E106" s="2">
        <v>1803241.44</v>
      </c>
      <c r="F106" s="39">
        <f t="shared" si="0"/>
        <v>0.028522380031630077</v>
      </c>
      <c r="G106" s="40"/>
      <c r="H106" s="40"/>
      <c r="I106" s="40"/>
      <c r="J106" s="4"/>
    </row>
    <row r="107" spans="1:10" ht="12.75" customHeight="1">
      <c r="A107" s="36"/>
      <c r="B107" s="37"/>
      <c r="C107" s="84" t="s">
        <v>116</v>
      </c>
      <c r="D107" s="46"/>
      <c r="E107" s="2">
        <v>1122344.25</v>
      </c>
      <c r="F107" s="39">
        <f t="shared" si="0"/>
        <v>0.017752436537180977</v>
      </c>
      <c r="G107" s="40"/>
      <c r="H107" s="40"/>
      <c r="I107" s="40"/>
      <c r="J107" s="4"/>
    </row>
    <row r="108" spans="1:10" ht="12.75" customHeight="1">
      <c r="A108" s="36"/>
      <c r="B108" s="37"/>
      <c r="C108" s="84" t="s">
        <v>118</v>
      </c>
      <c r="D108" s="46"/>
      <c r="E108" s="2">
        <v>1189800</v>
      </c>
      <c r="F108" s="39">
        <f t="shared" si="0"/>
        <v>0.018819403219589647</v>
      </c>
      <c r="G108" s="40"/>
      <c r="H108" s="40"/>
      <c r="I108" s="40"/>
      <c r="J108" s="4"/>
    </row>
    <row r="109" spans="1:10" ht="12.75" customHeight="1">
      <c r="A109" s="36"/>
      <c r="B109" s="37"/>
      <c r="C109" s="84" t="s">
        <v>117</v>
      </c>
      <c r="D109" s="46"/>
      <c r="E109" s="2">
        <v>1405151.88</v>
      </c>
      <c r="F109" s="39">
        <f t="shared" si="0"/>
        <v>0.02222568483315216</v>
      </c>
      <c r="G109" s="40"/>
      <c r="H109" s="40"/>
      <c r="I109" s="40"/>
      <c r="J109" s="4"/>
    </row>
    <row r="110" spans="1:10" ht="12.75" customHeight="1">
      <c r="A110" s="36"/>
      <c r="B110" s="37"/>
      <c r="C110" s="84" t="s">
        <v>119</v>
      </c>
      <c r="D110" s="46"/>
      <c r="E110" s="2">
        <v>861623.2</v>
      </c>
      <c r="F110" s="39">
        <f t="shared" si="0"/>
        <v>0.013628537925830504</v>
      </c>
      <c r="G110" s="40"/>
      <c r="H110" s="40"/>
      <c r="I110" s="40"/>
      <c r="J110" s="4"/>
    </row>
    <row r="111" spans="1:10" ht="12.75" customHeight="1">
      <c r="A111" s="36"/>
      <c r="B111" s="37"/>
      <c r="C111" s="84" t="s">
        <v>120</v>
      </c>
      <c r="D111" s="46"/>
      <c r="E111" s="2">
        <v>136875.28</v>
      </c>
      <c r="F111" s="39">
        <f t="shared" si="0"/>
        <v>0.0021649950286722424</v>
      </c>
      <c r="G111" s="40"/>
      <c r="H111" s="40"/>
      <c r="I111" s="40"/>
      <c r="J111" s="4"/>
    </row>
    <row r="112" spans="1:10" ht="12.75" customHeight="1">
      <c r="A112" s="36"/>
      <c r="B112" s="37"/>
      <c r="C112" s="84" t="s">
        <v>121</v>
      </c>
      <c r="D112" s="46"/>
      <c r="E112" s="2">
        <v>200598.75</v>
      </c>
      <c r="F112" s="39">
        <f t="shared" si="0"/>
        <v>0.003172927182379945</v>
      </c>
      <c r="G112" s="40"/>
      <c r="H112" s="40"/>
      <c r="I112" s="40"/>
      <c r="J112" s="4"/>
    </row>
    <row r="113" spans="1:10" ht="12.75" customHeight="1">
      <c r="A113" s="36"/>
      <c r="B113" s="37"/>
      <c r="C113" s="84" t="s">
        <v>122</v>
      </c>
      <c r="D113" s="46"/>
      <c r="E113" s="2">
        <v>94320.46</v>
      </c>
      <c r="F113" s="39">
        <f t="shared" si="0"/>
        <v>0.001491893401073438</v>
      </c>
      <c r="G113" s="40"/>
      <c r="H113" s="40"/>
      <c r="I113" s="40"/>
      <c r="J113" s="4"/>
    </row>
    <row r="114" spans="1:10" ht="12.75" customHeight="1" thickBot="1">
      <c r="A114" s="26"/>
      <c r="B114" s="48"/>
      <c r="C114" s="1"/>
      <c r="D114" s="49"/>
      <c r="E114" s="3"/>
      <c r="F114" s="50"/>
      <c r="G114" s="40"/>
      <c r="H114" s="40"/>
      <c r="I114" s="40"/>
      <c r="J114" s="4"/>
    </row>
    <row r="115" spans="1:10" ht="38.25" customHeight="1" thickBot="1">
      <c r="A115" s="32"/>
      <c r="B115" s="33">
        <v>3</v>
      </c>
      <c r="C115" s="107" t="s">
        <v>20</v>
      </c>
      <c r="D115" s="108"/>
      <c r="E115" s="34">
        <f>SUM(E116:E154)</f>
        <v>864127046.1</v>
      </c>
      <c r="F115" s="35">
        <f>E115/$E$4*100</f>
        <v>13.668141967985234</v>
      </c>
      <c r="G115" s="40"/>
      <c r="H115" s="40"/>
      <c r="I115" s="40"/>
      <c r="J115" s="4"/>
    </row>
    <row r="116" spans="1:10" ht="12.75" customHeight="1">
      <c r="A116" s="36"/>
      <c r="B116" s="37"/>
      <c r="C116" s="84" t="s">
        <v>123</v>
      </c>
      <c r="D116" s="46"/>
      <c r="E116" s="2">
        <v>58894500</v>
      </c>
      <c r="F116" s="39">
        <f aca="true" t="shared" si="1" ref="F116:F154">E116/$E$4*100</f>
        <v>0.9315509689999347</v>
      </c>
      <c r="G116" s="40"/>
      <c r="H116" s="40"/>
      <c r="I116" s="40"/>
      <c r="J116" s="4"/>
    </row>
    <row r="117" spans="1:10" ht="12.75" customHeight="1">
      <c r="A117" s="36"/>
      <c r="B117" s="37"/>
      <c r="C117" s="84" t="s">
        <v>124</v>
      </c>
      <c r="D117" s="46"/>
      <c r="E117" s="2">
        <v>41612454.24</v>
      </c>
      <c r="F117" s="39">
        <f t="shared" si="1"/>
        <v>0.658195961757676</v>
      </c>
      <c r="G117" s="40"/>
      <c r="H117" s="40"/>
      <c r="I117" s="40"/>
      <c r="J117" s="4"/>
    </row>
    <row r="118" spans="1:10" ht="12.75" customHeight="1">
      <c r="A118" s="36"/>
      <c r="B118" s="37"/>
      <c r="C118" s="84" t="s">
        <v>125</v>
      </c>
      <c r="D118" s="46"/>
      <c r="E118" s="2">
        <v>39375274.95</v>
      </c>
      <c r="F118" s="39">
        <f t="shared" si="1"/>
        <v>0.6228098639823983</v>
      </c>
      <c r="G118" s="40"/>
      <c r="H118" s="40"/>
      <c r="I118" s="40"/>
      <c r="J118" s="4"/>
    </row>
    <row r="119" spans="1:10" ht="12.75" customHeight="1">
      <c r="A119" s="36"/>
      <c r="B119" s="37"/>
      <c r="C119" s="84" t="s">
        <v>126</v>
      </c>
      <c r="D119" s="46"/>
      <c r="E119" s="2">
        <v>38700318</v>
      </c>
      <c r="F119" s="39">
        <f t="shared" si="1"/>
        <v>0.6121338789446488</v>
      </c>
      <c r="G119" s="40"/>
      <c r="H119" s="40"/>
      <c r="I119" s="40"/>
      <c r="J119" s="4"/>
    </row>
    <row r="120" spans="1:10" ht="12.75" customHeight="1">
      <c r="A120" s="36"/>
      <c r="B120" s="37"/>
      <c r="C120" s="84" t="s">
        <v>127</v>
      </c>
      <c r="D120" s="46"/>
      <c r="E120" s="2">
        <v>37543833.6</v>
      </c>
      <c r="F120" s="39">
        <f t="shared" si="1"/>
        <v>0.5938414379959471</v>
      </c>
      <c r="G120" s="40"/>
      <c r="H120" s="40"/>
      <c r="I120" s="40"/>
      <c r="J120" s="4"/>
    </row>
    <row r="121" spans="1:10" ht="12.75" customHeight="1">
      <c r="A121" s="36"/>
      <c r="B121" s="37"/>
      <c r="C121" s="84" t="s">
        <v>128</v>
      </c>
      <c r="D121" s="46"/>
      <c r="E121" s="2">
        <v>32966318.4</v>
      </c>
      <c r="F121" s="39">
        <f t="shared" si="1"/>
        <v>0.5214375850016619</v>
      </c>
      <c r="G121" s="40"/>
      <c r="H121" s="40"/>
      <c r="I121" s="40"/>
      <c r="J121" s="4"/>
    </row>
    <row r="122" spans="1:10" ht="12.75" customHeight="1">
      <c r="A122" s="36"/>
      <c r="B122" s="37"/>
      <c r="C122" s="84" t="s">
        <v>129</v>
      </c>
      <c r="D122" s="46"/>
      <c r="E122" s="2">
        <v>32682126</v>
      </c>
      <c r="F122" s="39">
        <f t="shared" si="1"/>
        <v>0.51694243340682</v>
      </c>
      <c r="G122" s="40"/>
      <c r="H122" s="40"/>
      <c r="I122" s="40"/>
      <c r="J122" s="4"/>
    </row>
    <row r="123" spans="1:10" ht="12.75" customHeight="1">
      <c r="A123" s="36"/>
      <c r="B123" s="37"/>
      <c r="C123" s="84" t="s">
        <v>130</v>
      </c>
      <c r="D123" s="46"/>
      <c r="E123" s="2">
        <v>31238177.86</v>
      </c>
      <c r="F123" s="39">
        <f t="shared" si="1"/>
        <v>0.4941030971529652</v>
      </c>
      <c r="G123" s="40"/>
      <c r="H123" s="40"/>
      <c r="I123" s="40"/>
      <c r="J123" s="4"/>
    </row>
    <row r="124" spans="1:10" ht="12.75" customHeight="1">
      <c r="A124" s="36"/>
      <c r="B124" s="37"/>
      <c r="C124" s="84" t="s">
        <v>131</v>
      </c>
      <c r="D124" s="46"/>
      <c r="E124" s="2">
        <v>30644717.25</v>
      </c>
      <c r="F124" s="39">
        <f t="shared" si="1"/>
        <v>0.4847161627820343</v>
      </c>
      <c r="G124" s="40"/>
      <c r="H124" s="40"/>
      <c r="I124" s="40"/>
      <c r="J124" s="4"/>
    </row>
    <row r="125" spans="1:10" ht="12.75" customHeight="1">
      <c r="A125" s="36"/>
      <c r="B125" s="37"/>
      <c r="C125" s="84" t="s">
        <v>132</v>
      </c>
      <c r="D125" s="46"/>
      <c r="E125" s="2">
        <v>28260310.63</v>
      </c>
      <c r="F125" s="39">
        <f t="shared" si="1"/>
        <v>0.4470013286744205</v>
      </c>
      <c r="G125" s="40"/>
      <c r="H125" s="40"/>
      <c r="I125" s="40"/>
      <c r="J125" s="4"/>
    </row>
    <row r="126" spans="1:10" ht="12.75" customHeight="1">
      <c r="A126" s="36"/>
      <c r="B126" s="37"/>
      <c r="C126" s="84" t="s">
        <v>133</v>
      </c>
      <c r="D126" s="46"/>
      <c r="E126" s="2">
        <v>27800416</v>
      </c>
      <c r="F126" s="39">
        <f t="shared" si="1"/>
        <v>0.4397270451977908</v>
      </c>
      <c r="G126" s="40"/>
      <c r="H126" s="40"/>
      <c r="I126" s="40"/>
      <c r="J126" s="4"/>
    </row>
    <row r="127" spans="1:10" ht="12.75" customHeight="1">
      <c r="A127" s="36"/>
      <c r="B127" s="37"/>
      <c r="C127" s="84" t="s">
        <v>134</v>
      </c>
      <c r="D127" s="46"/>
      <c r="E127" s="2">
        <v>27696221.1</v>
      </c>
      <c r="F127" s="39">
        <f t="shared" si="1"/>
        <v>0.43807896498554943</v>
      </c>
      <c r="G127" s="40"/>
      <c r="H127" s="40"/>
      <c r="I127" s="40"/>
      <c r="J127" s="4"/>
    </row>
    <row r="128" spans="1:10" ht="12.75" customHeight="1">
      <c r="A128" s="36"/>
      <c r="B128" s="37"/>
      <c r="C128" s="84" t="s">
        <v>135</v>
      </c>
      <c r="D128" s="46"/>
      <c r="E128" s="2">
        <v>27842078.67</v>
      </c>
      <c r="F128" s="39">
        <f t="shared" si="1"/>
        <v>0.44038603543643157</v>
      </c>
      <c r="G128" s="40"/>
      <c r="H128" s="40"/>
      <c r="I128" s="40"/>
      <c r="J128" s="4"/>
    </row>
    <row r="129" spans="1:10" ht="12.75" customHeight="1">
      <c r="A129" s="36"/>
      <c r="B129" s="37"/>
      <c r="C129" s="84" t="s">
        <v>136</v>
      </c>
      <c r="D129" s="46"/>
      <c r="E129" s="2">
        <v>26454969</v>
      </c>
      <c r="F129" s="39">
        <f t="shared" si="1"/>
        <v>0.41844572934337226</v>
      </c>
      <c r="G129" s="40"/>
      <c r="H129" s="40"/>
      <c r="I129" s="40"/>
      <c r="J129" s="4"/>
    </row>
    <row r="130" spans="1:10" ht="12.75" customHeight="1">
      <c r="A130" s="36"/>
      <c r="B130" s="37"/>
      <c r="C130" s="84" t="s">
        <v>137</v>
      </c>
      <c r="D130" s="46"/>
      <c r="E130" s="2">
        <v>26134780</v>
      </c>
      <c r="F130" s="39">
        <f t="shared" si="1"/>
        <v>0.4133812093421307</v>
      </c>
      <c r="G130" s="40"/>
      <c r="H130" s="40"/>
      <c r="I130" s="40"/>
      <c r="J130" s="4"/>
    </row>
    <row r="131" spans="1:10" ht="12.75" customHeight="1">
      <c r="A131" s="36"/>
      <c r="B131" s="37"/>
      <c r="C131" s="84" t="s">
        <v>138</v>
      </c>
      <c r="D131" s="46"/>
      <c r="E131" s="2">
        <v>25911660</v>
      </c>
      <c r="F131" s="39">
        <f t="shared" si="1"/>
        <v>0.40985205717676265</v>
      </c>
      <c r="G131" s="40"/>
      <c r="H131" s="40"/>
      <c r="I131" s="40"/>
      <c r="J131" s="4"/>
    </row>
    <row r="132" spans="1:10" ht="12.75" customHeight="1">
      <c r="A132" s="36"/>
      <c r="B132" s="37"/>
      <c r="C132" s="84" t="s">
        <v>139</v>
      </c>
      <c r="D132" s="46"/>
      <c r="E132" s="2">
        <v>25316340</v>
      </c>
      <c r="F132" s="39">
        <f t="shared" si="1"/>
        <v>0.40043571230814096</v>
      </c>
      <c r="G132" s="40"/>
      <c r="H132" s="40"/>
      <c r="I132" s="40"/>
      <c r="J132" s="4"/>
    </row>
    <row r="133" spans="1:10" ht="12.75" customHeight="1">
      <c r="A133" s="36"/>
      <c r="B133" s="37"/>
      <c r="C133" s="84" t="s">
        <v>140</v>
      </c>
      <c r="D133" s="46"/>
      <c r="E133" s="2">
        <v>24295106.77</v>
      </c>
      <c r="F133" s="39">
        <f t="shared" si="1"/>
        <v>0.3842825773807465</v>
      </c>
      <c r="G133" s="40"/>
      <c r="H133" s="40"/>
      <c r="I133" s="40"/>
      <c r="J133" s="4"/>
    </row>
    <row r="134" spans="1:10" ht="12.75" customHeight="1">
      <c r="A134" s="36"/>
      <c r="B134" s="37"/>
      <c r="C134" s="84" t="s">
        <v>141</v>
      </c>
      <c r="D134" s="46"/>
      <c r="E134" s="2">
        <v>19296301.35</v>
      </c>
      <c r="F134" s="39">
        <f t="shared" si="1"/>
        <v>0.3052150577848059</v>
      </c>
      <c r="G134" s="40"/>
      <c r="H134" s="40"/>
      <c r="I134" s="40"/>
      <c r="J134" s="4"/>
    </row>
    <row r="135" spans="1:10" ht="12.75" customHeight="1">
      <c r="A135" s="36"/>
      <c r="B135" s="37"/>
      <c r="C135" s="84" t="s">
        <v>142</v>
      </c>
      <c r="D135" s="46"/>
      <c r="E135" s="2">
        <v>18846240</v>
      </c>
      <c r="F135" s="39">
        <f t="shared" si="1"/>
        <v>0.2980963100799791</v>
      </c>
      <c r="G135" s="40"/>
      <c r="H135" s="40"/>
      <c r="I135" s="40"/>
      <c r="J135" s="4"/>
    </row>
    <row r="136" spans="1:10" ht="12.75" customHeight="1">
      <c r="A136" s="36"/>
      <c r="B136" s="37"/>
      <c r="C136" s="84" t="s">
        <v>143</v>
      </c>
      <c r="D136" s="46"/>
      <c r="E136" s="2">
        <v>18673704</v>
      </c>
      <c r="F136" s="39">
        <f t="shared" si="1"/>
        <v>0.2953672593538948</v>
      </c>
      <c r="G136" s="40"/>
      <c r="H136" s="40"/>
      <c r="I136" s="40"/>
      <c r="J136" s="4"/>
    </row>
    <row r="137" spans="1:10" ht="12.75" customHeight="1">
      <c r="A137" s="36"/>
      <c r="B137" s="37"/>
      <c r="C137" s="84" t="s">
        <v>144</v>
      </c>
      <c r="D137" s="46"/>
      <c r="E137" s="2">
        <v>17784480</v>
      </c>
      <c r="F137" s="39">
        <f t="shared" si="1"/>
        <v>0.28130215176561413</v>
      </c>
      <c r="G137" s="40"/>
      <c r="H137" s="40"/>
      <c r="I137" s="40"/>
      <c r="J137" s="4"/>
    </row>
    <row r="138" spans="1:10" ht="12.75" customHeight="1">
      <c r="A138" s="36"/>
      <c r="B138" s="37"/>
      <c r="C138" s="84" t="s">
        <v>145</v>
      </c>
      <c r="D138" s="46"/>
      <c r="E138" s="2">
        <v>17093337</v>
      </c>
      <c r="F138" s="39">
        <f t="shared" si="1"/>
        <v>0.2703701473956386</v>
      </c>
      <c r="G138" s="40"/>
      <c r="H138" s="40"/>
      <c r="I138" s="40"/>
      <c r="J138" s="4"/>
    </row>
    <row r="139" spans="1:10" ht="12.75" customHeight="1">
      <c r="A139" s="36"/>
      <c r="B139" s="37"/>
      <c r="C139" s="84" t="s">
        <v>146</v>
      </c>
      <c r="D139" s="46"/>
      <c r="E139" s="2">
        <v>16563456</v>
      </c>
      <c r="F139" s="39">
        <f t="shared" si="1"/>
        <v>0.2619888697040943</v>
      </c>
      <c r="G139" s="40"/>
      <c r="H139" s="40"/>
      <c r="I139" s="40"/>
      <c r="J139" s="4"/>
    </row>
    <row r="140" spans="1:10" ht="12.75" customHeight="1">
      <c r="A140" s="36"/>
      <c r="B140" s="37"/>
      <c r="C140" s="84" t="s">
        <v>147</v>
      </c>
      <c r="D140" s="46"/>
      <c r="E140" s="2">
        <v>15675987.1</v>
      </c>
      <c r="F140" s="39">
        <f t="shared" si="1"/>
        <v>0.24795152302906853</v>
      </c>
      <c r="G140" s="40"/>
      <c r="H140" s="40"/>
      <c r="I140" s="40"/>
      <c r="J140" s="4"/>
    </row>
    <row r="141" spans="1:10" ht="12.75" customHeight="1">
      <c r="A141" s="36"/>
      <c r="B141" s="37"/>
      <c r="C141" s="84" t="s">
        <v>148</v>
      </c>
      <c r="D141" s="46"/>
      <c r="E141" s="2">
        <v>15000343.56</v>
      </c>
      <c r="F141" s="39">
        <f t="shared" si="1"/>
        <v>0.2372646780030382</v>
      </c>
      <c r="G141" s="40"/>
      <c r="H141" s="40"/>
      <c r="I141" s="40"/>
      <c r="J141" s="4"/>
    </row>
    <row r="142" spans="1:10" ht="12.75" customHeight="1">
      <c r="A142" s="36"/>
      <c r="B142" s="37"/>
      <c r="C142" s="84" t="s">
        <v>149</v>
      </c>
      <c r="D142" s="46"/>
      <c r="E142" s="2">
        <v>14379003.23</v>
      </c>
      <c r="F142" s="39">
        <f t="shared" si="1"/>
        <v>0.22743676221310466</v>
      </c>
      <c r="G142" s="40"/>
      <c r="H142" s="40"/>
      <c r="I142" s="40"/>
      <c r="J142" s="4"/>
    </row>
    <row r="143" spans="1:10" ht="12.75" customHeight="1">
      <c r="A143" s="36"/>
      <c r="B143" s="37"/>
      <c r="C143" s="84" t="s">
        <v>150</v>
      </c>
      <c r="D143" s="46"/>
      <c r="E143" s="2">
        <v>12726299.6</v>
      </c>
      <c r="F143" s="39">
        <f t="shared" si="1"/>
        <v>0.20129548131257555</v>
      </c>
      <c r="G143" s="40"/>
      <c r="H143" s="40"/>
      <c r="I143" s="40"/>
      <c r="J143" s="4"/>
    </row>
    <row r="144" spans="1:10" ht="12.75" customHeight="1">
      <c r="A144" s="36"/>
      <c r="B144" s="37"/>
      <c r="C144" s="84" t="s">
        <v>151</v>
      </c>
      <c r="D144" s="46"/>
      <c r="E144" s="2">
        <v>12433417.5</v>
      </c>
      <c r="F144" s="39">
        <f t="shared" si="1"/>
        <v>0.19666288227433373</v>
      </c>
      <c r="G144" s="40"/>
      <c r="H144" s="40"/>
      <c r="I144" s="40"/>
      <c r="J144" s="4"/>
    </row>
    <row r="145" spans="1:10" ht="12.75" customHeight="1">
      <c r="A145" s="36"/>
      <c r="B145" s="37"/>
      <c r="C145" s="84" t="s">
        <v>152</v>
      </c>
      <c r="D145" s="46"/>
      <c r="E145" s="2">
        <v>12955830</v>
      </c>
      <c r="F145" s="39">
        <f t="shared" si="1"/>
        <v>0.20492602858838133</v>
      </c>
      <c r="G145" s="40"/>
      <c r="H145" s="40"/>
      <c r="I145" s="40"/>
      <c r="J145" s="4"/>
    </row>
    <row r="146" spans="1:10" ht="12.75" customHeight="1">
      <c r="A146" s="36"/>
      <c r="B146" s="37"/>
      <c r="C146" s="84" t="s">
        <v>153</v>
      </c>
      <c r="D146" s="46"/>
      <c r="E146" s="2">
        <v>12236990.4</v>
      </c>
      <c r="F146" s="39">
        <f t="shared" si="1"/>
        <v>0.1935559392602518</v>
      </c>
      <c r="G146" s="40"/>
      <c r="H146" s="40"/>
      <c r="I146" s="40"/>
      <c r="J146" s="4"/>
    </row>
    <row r="147" spans="1:10" ht="12.75" customHeight="1">
      <c r="A147" s="36"/>
      <c r="B147" s="37"/>
      <c r="C147" s="84" t="s">
        <v>154</v>
      </c>
      <c r="D147" s="46"/>
      <c r="E147" s="2">
        <v>12230721.45</v>
      </c>
      <c r="F147" s="39">
        <f t="shared" si="1"/>
        <v>0.1934567815044832</v>
      </c>
      <c r="G147" s="40"/>
      <c r="H147" s="40"/>
      <c r="I147" s="40"/>
      <c r="J147" s="4"/>
    </row>
    <row r="148" spans="1:10" ht="12.75" customHeight="1">
      <c r="A148" s="36"/>
      <c r="B148" s="37"/>
      <c r="C148" s="84" t="s">
        <v>155</v>
      </c>
      <c r="D148" s="46"/>
      <c r="E148" s="2">
        <v>11455752</v>
      </c>
      <c r="F148" s="39">
        <f t="shared" si="1"/>
        <v>0.1811988704585817</v>
      </c>
      <c r="G148" s="40"/>
      <c r="H148" s="40"/>
      <c r="I148" s="40"/>
      <c r="J148" s="4"/>
    </row>
    <row r="149" spans="1:10" ht="12.75" customHeight="1">
      <c r="A149" s="36"/>
      <c r="B149" s="37"/>
      <c r="C149" s="84" t="s">
        <v>156</v>
      </c>
      <c r="D149" s="46"/>
      <c r="E149" s="2">
        <v>11669140.56</v>
      </c>
      <c r="F149" s="39">
        <f t="shared" si="1"/>
        <v>0.18457409768423946</v>
      </c>
      <c r="G149" s="40"/>
      <c r="H149" s="40"/>
      <c r="I149" s="40"/>
      <c r="J149" s="4"/>
    </row>
    <row r="150" spans="1:10" ht="12.75" customHeight="1">
      <c r="A150" s="36"/>
      <c r="B150" s="37"/>
      <c r="C150" s="84" t="s">
        <v>157</v>
      </c>
      <c r="D150" s="46"/>
      <c r="E150" s="2">
        <v>11617965.68</v>
      </c>
      <c r="F150" s="39">
        <f t="shared" si="1"/>
        <v>0.18376465012882334</v>
      </c>
      <c r="G150" s="40"/>
      <c r="H150" s="40"/>
      <c r="I150" s="40"/>
      <c r="J150" s="4"/>
    </row>
    <row r="151" spans="1:10" ht="12.75" customHeight="1">
      <c r="A151" s="36"/>
      <c r="B151" s="37"/>
      <c r="C151" s="84" t="s">
        <v>158</v>
      </c>
      <c r="D151" s="46"/>
      <c r="E151" s="2">
        <v>9914184</v>
      </c>
      <c r="F151" s="39">
        <f t="shared" si="1"/>
        <v>0.15681545326038338</v>
      </c>
      <c r="G151" s="40"/>
      <c r="H151" s="40"/>
      <c r="I151" s="40"/>
      <c r="J151" s="4"/>
    </row>
    <row r="152" spans="1:10" ht="12.75" customHeight="1">
      <c r="A152" s="36"/>
      <c r="B152" s="37"/>
      <c r="C152" s="84" t="s">
        <v>159</v>
      </c>
      <c r="D152" s="46"/>
      <c r="E152" s="2">
        <v>10064924.6</v>
      </c>
      <c r="F152" s="39">
        <f t="shared" si="1"/>
        <v>0.15919975997828795</v>
      </c>
      <c r="G152" s="40"/>
      <c r="H152" s="40"/>
      <c r="I152" s="40"/>
      <c r="J152" s="4"/>
    </row>
    <row r="153" spans="1:10" ht="12.75" customHeight="1">
      <c r="A153" s="36"/>
      <c r="B153" s="37"/>
      <c r="C153" s="84" t="s">
        <v>160</v>
      </c>
      <c r="D153" s="46"/>
      <c r="E153" s="2">
        <v>6658120</v>
      </c>
      <c r="F153" s="39">
        <f t="shared" si="1"/>
        <v>0.10531336776299731</v>
      </c>
      <c r="G153" s="40"/>
      <c r="H153" s="40"/>
      <c r="I153" s="40"/>
      <c r="J153" s="4"/>
    </row>
    <row r="154" spans="1:10" ht="12.75" customHeight="1">
      <c r="A154" s="36"/>
      <c r="B154" s="37"/>
      <c r="C154" s="84" t="s">
        <v>161</v>
      </c>
      <c r="D154" s="46"/>
      <c r="E154" s="2">
        <v>3481245.6</v>
      </c>
      <c r="F154" s="39">
        <f t="shared" si="1"/>
        <v>0.055063846573224315</v>
      </c>
      <c r="G154" s="40"/>
      <c r="H154" s="40"/>
      <c r="I154" s="40"/>
      <c r="J154" s="4"/>
    </row>
    <row r="155" spans="1:9" ht="12" customHeight="1" thickBot="1">
      <c r="A155" s="51"/>
      <c r="B155" s="41"/>
      <c r="C155" s="42"/>
      <c r="D155" s="43"/>
      <c r="E155" s="44"/>
      <c r="F155" s="52"/>
      <c r="G155" s="40"/>
      <c r="H155" s="40"/>
      <c r="I155" s="4"/>
    </row>
    <row r="156" spans="1:9" ht="14.25" customHeight="1" thickBot="1">
      <c r="A156" s="32"/>
      <c r="B156" s="33">
        <v>4</v>
      </c>
      <c r="C156" s="109" t="s">
        <v>6</v>
      </c>
      <c r="D156" s="110"/>
      <c r="E156" s="34">
        <f>SUM(E157:E158)</f>
        <v>7024400.68</v>
      </c>
      <c r="F156" s="35">
        <f>E156/$E$4*100</f>
        <v>0.11110693290711018</v>
      </c>
      <c r="G156" s="40"/>
      <c r="H156" s="40"/>
      <c r="I156" s="4"/>
    </row>
    <row r="157" spans="1:10" ht="12.75">
      <c r="A157" s="36"/>
      <c r="B157" s="37"/>
      <c r="C157" s="95" t="s">
        <v>163</v>
      </c>
      <c r="D157" s="46"/>
      <c r="E157" s="2">
        <v>5330775.5</v>
      </c>
      <c r="F157" s="39">
        <f>E157/$E$4*100</f>
        <v>0.08431838427265895</v>
      </c>
      <c r="G157" s="40"/>
      <c r="H157" s="40"/>
      <c r="I157" s="40"/>
      <c r="J157" s="4"/>
    </row>
    <row r="158" spans="1:10" ht="12.75" customHeight="1">
      <c r="A158" s="36"/>
      <c r="B158" s="37"/>
      <c r="C158" s="84" t="s">
        <v>162</v>
      </c>
      <c r="D158" s="46"/>
      <c r="E158" s="2">
        <v>1693625.18</v>
      </c>
      <c r="F158" s="39">
        <f>E158/$E$4*100</f>
        <v>0.026788548634451244</v>
      </c>
      <c r="G158" s="40"/>
      <c r="H158" s="40"/>
      <c r="I158" s="40"/>
      <c r="J158" s="4"/>
    </row>
    <row r="159" spans="1:9" ht="12" customHeight="1" thickBot="1">
      <c r="A159" s="51"/>
      <c r="B159" s="41"/>
      <c r="C159" s="53"/>
      <c r="D159" s="53"/>
      <c r="E159" s="54"/>
      <c r="F159" s="55"/>
      <c r="G159" s="40"/>
      <c r="H159" s="40"/>
      <c r="I159" s="4"/>
    </row>
    <row r="160" spans="1:6" ht="26.25" customHeight="1" thickBot="1">
      <c r="A160" s="32"/>
      <c r="B160" s="33">
        <v>5</v>
      </c>
      <c r="C160" s="88" t="s">
        <v>12</v>
      </c>
      <c r="D160" s="104" t="s">
        <v>175</v>
      </c>
      <c r="E160" s="34">
        <f>E161</f>
        <v>19080041.09</v>
      </c>
      <c r="F160" s="35">
        <f>E160/$E$4*100</f>
        <v>0.30179440806778346</v>
      </c>
    </row>
    <row r="161" spans="1:10" ht="12.75" customHeight="1">
      <c r="A161" s="36"/>
      <c r="B161" s="37"/>
      <c r="C161" s="84" t="s">
        <v>178</v>
      </c>
      <c r="D161" s="96">
        <v>45402</v>
      </c>
      <c r="E161" s="2">
        <v>19080041.09</v>
      </c>
      <c r="F161" s="39">
        <f>E161/$E$4*100</f>
        <v>0.30179440806778346</v>
      </c>
      <c r="G161" s="40"/>
      <c r="H161" s="40"/>
      <c r="I161" s="40"/>
      <c r="J161" s="4"/>
    </row>
    <row r="162" spans="1:9" ht="12" customHeight="1" thickBot="1">
      <c r="A162" s="51"/>
      <c r="B162" s="41"/>
      <c r="C162" s="42"/>
      <c r="D162" s="43"/>
      <c r="E162" s="44"/>
      <c r="F162" s="52"/>
      <c r="G162" s="40"/>
      <c r="H162" s="40"/>
      <c r="I162" s="4"/>
    </row>
    <row r="163" spans="1:6" ht="60.75" thickBot="1">
      <c r="A163" s="32"/>
      <c r="B163" s="33">
        <v>6</v>
      </c>
      <c r="C163" s="89" t="s">
        <v>177</v>
      </c>
      <c r="D163" s="104" t="s">
        <v>175</v>
      </c>
      <c r="E163" s="34">
        <f>E164</f>
        <v>2887108.19</v>
      </c>
      <c r="F163" s="35">
        <f>E163/$E$4*100</f>
        <v>0.045666207065212336</v>
      </c>
    </row>
    <row r="164" spans="1:10" ht="12.75" customHeight="1">
      <c r="A164" s="36"/>
      <c r="B164" s="37"/>
      <c r="C164" s="84" t="s">
        <v>164</v>
      </c>
      <c r="D164" s="96">
        <v>41612</v>
      </c>
      <c r="E164" s="2">
        <v>2887108.19</v>
      </c>
      <c r="F164" s="39">
        <f>E164/$E$4*100</f>
        <v>0.045666207065212336</v>
      </c>
      <c r="G164" s="40"/>
      <c r="H164" s="40"/>
      <c r="I164" s="40"/>
      <c r="J164" s="4"/>
    </row>
    <row r="165" spans="1:9" ht="12" customHeight="1" thickBot="1">
      <c r="A165" s="51"/>
      <c r="B165" s="41"/>
      <c r="C165" s="42"/>
      <c r="D165" s="43"/>
      <c r="E165" s="44"/>
      <c r="F165" s="52"/>
      <c r="G165" s="40"/>
      <c r="H165" s="40"/>
      <c r="I165" s="4"/>
    </row>
    <row r="166" spans="1:9" ht="72.75" thickBot="1">
      <c r="A166" s="32"/>
      <c r="B166" s="33">
        <v>7</v>
      </c>
      <c r="C166" s="89" t="s">
        <v>176</v>
      </c>
      <c r="D166" s="104" t="s">
        <v>175</v>
      </c>
      <c r="E166" s="34">
        <f>SUM(E167:E168)</f>
        <v>100289795</v>
      </c>
      <c r="F166" s="35">
        <f>E166/$E$4*100</f>
        <v>1.5863120616195876</v>
      </c>
      <c r="G166" s="40"/>
      <c r="H166" s="40"/>
      <c r="I166" s="4"/>
    </row>
    <row r="167" spans="1:10" ht="12.75" customHeight="1">
      <c r="A167" s="36"/>
      <c r="B167" s="37"/>
      <c r="C167" s="84" t="s">
        <v>165</v>
      </c>
      <c r="D167" s="96">
        <v>43038</v>
      </c>
      <c r="E167" s="2">
        <v>50227615</v>
      </c>
      <c r="F167" s="39">
        <f>E167/$E$4*100</f>
        <v>0.7944643969098245</v>
      </c>
      <c r="G167" s="40"/>
      <c r="H167" s="40"/>
      <c r="I167" s="40"/>
      <c r="J167" s="4"/>
    </row>
    <row r="168" spans="1:10" ht="12.75" customHeight="1">
      <c r="A168" s="36"/>
      <c r="B168" s="37"/>
      <c r="C168" s="84" t="s">
        <v>165</v>
      </c>
      <c r="D168" s="96">
        <v>43269</v>
      </c>
      <c r="E168" s="2">
        <v>50062180</v>
      </c>
      <c r="F168" s="39">
        <f>E168/$E$4*100</f>
        <v>0.7918476647097633</v>
      </c>
      <c r="G168" s="40"/>
      <c r="H168" s="40"/>
      <c r="I168" s="40"/>
      <c r="J168" s="4"/>
    </row>
    <row r="169" spans="1:6" ht="12" customHeight="1" thickBot="1">
      <c r="A169" s="51"/>
      <c r="B169" s="41"/>
      <c r="C169" s="42"/>
      <c r="D169" s="43"/>
      <c r="E169" s="44"/>
      <c r="F169" s="52"/>
    </row>
    <row r="170" spans="1:9" ht="60.75" thickBot="1">
      <c r="A170" s="32"/>
      <c r="B170" s="56">
        <v>8</v>
      </c>
      <c r="C170" s="87" t="s">
        <v>14</v>
      </c>
      <c r="D170" s="104" t="s">
        <v>175</v>
      </c>
      <c r="E170" s="57">
        <f>SUM(E171:E175)</f>
        <v>182381120</v>
      </c>
      <c r="F170" s="35">
        <f aca="true" t="shared" si="2" ref="F170:F175">E170/$E$4*100</f>
        <v>2.8847737745170328</v>
      </c>
      <c r="G170" s="40"/>
      <c r="H170" s="40"/>
      <c r="I170" s="4"/>
    </row>
    <row r="171" spans="1:10" ht="12.75" customHeight="1">
      <c r="A171" s="36"/>
      <c r="B171" s="37"/>
      <c r="C171" s="97" t="s">
        <v>166</v>
      </c>
      <c r="D171" s="96">
        <v>43292</v>
      </c>
      <c r="E171" s="2">
        <v>51569900</v>
      </c>
      <c r="F171" s="39">
        <f t="shared" si="2"/>
        <v>0.8156956985156463</v>
      </c>
      <c r="G171" s="40"/>
      <c r="H171" s="40"/>
      <c r="I171" s="40"/>
      <c r="J171" s="4"/>
    </row>
    <row r="172" spans="1:10" ht="12.75" customHeight="1">
      <c r="A172" s="36"/>
      <c r="B172" s="37"/>
      <c r="C172" s="84" t="s">
        <v>167</v>
      </c>
      <c r="D172" s="96">
        <v>42837</v>
      </c>
      <c r="E172" s="2">
        <v>40445200</v>
      </c>
      <c r="F172" s="39">
        <f t="shared" si="2"/>
        <v>0.6397331712026787</v>
      </c>
      <c r="G172" s="40"/>
      <c r="H172" s="40"/>
      <c r="I172" s="40"/>
      <c r="J172" s="4"/>
    </row>
    <row r="173" spans="1:10" ht="12.75" customHeight="1">
      <c r="A173" s="36"/>
      <c r="B173" s="37"/>
      <c r="C173" s="84" t="s">
        <v>167</v>
      </c>
      <c r="D173" s="96">
        <v>43256</v>
      </c>
      <c r="E173" s="2">
        <v>35138250</v>
      </c>
      <c r="F173" s="39">
        <f t="shared" si="2"/>
        <v>0.5557916416042578</v>
      </c>
      <c r="G173" s="40"/>
      <c r="H173" s="40"/>
      <c r="I173" s="40"/>
      <c r="J173" s="4"/>
    </row>
    <row r="174" spans="1:10" ht="12.75" customHeight="1">
      <c r="A174" s="36"/>
      <c r="B174" s="37"/>
      <c r="C174" s="97" t="s">
        <v>166</v>
      </c>
      <c r="D174" s="96">
        <v>43066</v>
      </c>
      <c r="E174" s="2">
        <v>30185520</v>
      </c>
      <c r="F174" s="39">
        <f t="shared" si="2"/>
        <v>0.4774529099621681</v>
      </c>
      <c r="G174" s="40"/>
      <c r="H174" s="40"/>
      <c r="I174" s="40"/>
      <c r="J174" s="4"/>
    </row>
    <row r="175" spans="1:10" ht="12.75" customHeight="1">
      <c r="A175" s="36"/>
      <c r="B175" s="37"/>
      <c r="C175" s="84" t="s">
        <v>167</v>
      </c>
      <c r="D175" s="96">
        <v>43087</v>
      </c>
      <c r="E175" s="2">
        <v>25042250</v>
      </c>
      <c r="F175" s="39">
        <f t="shared" si="2"/>
        <v>0.3961003532322817</v>
      </c>
      <c r="G175" s="40"/>
      <c r="H175" s="40"/>
      <c r="I175" s="40"/>
      <c r="J175" s="4"/>
    </row>
    <row r="176" spans="1:6" ht="12" customHeight="1" thickBot="1">
      <c r="A176" s="51"/>
      <c r="B176" s="41"/>
      <c r="C176" s="42"/>
      <c r="D176" s="43"/>
      <c r="E176" s="44"/>
      <c r="F176" s="52"/>
    </row>
    <row r="177" spans="1:6" ht="72.75" thickBot="1">
      <c r="A177" s="32"/>
      <c r="B177" s="33">
        <v>9</v>
      </c>
      <c r="C177" s="89" t="s">
        <v>21</v>
      </c>
      <c r="D177" s="104" t="s">
        <v>175</v>
      </c>
      <c r="E177" s="34">
        <f>SUM(E178:E188)</f>
        <v>386035610</v>
      </c>
      <c r="F177" s="35">
        <f>E177/$E$4*100</f>
        <v>6.106034461010466</v>
      </c>
    </row>
    <row r="178" spans="1:10" ht="12.75" customHeight="1">
      <c r="A178" s="36"/>
      <c r="B178" s="37"/>
      <c r="C178" s="84" t="s">
        <v>51</v>
      </c>
      <c r="D178" s="96">
        <v>45561</v>
      </c>
      <c r="E178" s="2">
        <v>73348100</v>
      </c>
      <c r="F178" s="39">
        <f aca="true" t="shared" si="3" ref="F178:F188">E178/$E$4*100</f>
        <v>1.1601676494291338</v>
      </c>
      <c r="G178" s="40"/>
      <c r="H178" s="40"/>
      <c r="I178" s="40"/>
      <c r="J178" s="4"/>
    </row>
    <row r="179" spans="1:10" ht="12.75" customHeight="1">
      <c r="A179" s="36"/>
      <c r="B179" s="37"/>
      <c r="C179" s="84" t="s">
        <v>168</v>
      </c>
      <c r="D179" s="96">
        <v>43074</v>
      </c>
      <c r="E179" s="2">
        <v>40173640</v>
      </c>
      <c r="F179" s="39">
        <f t="shared" si="3"/>
        <v>0.63543782985261</v>
      </c>
      <c r="G179" s="40"/>
      <c r="H179" s="40"/>
      <c r="I179" s="40"/>
      <c r="J179" s="4"/>
    </row>
    <row r="180" spans="1:10" ht="12.75" customHeight="1">
      <c r="A180" s="36"/>
      <c r="B180" s="37"/>
      <c r="C180" s="84" t="s">
        <v>27</v>
      </c>
      <c r="D180" s="96">
        <v>43276</v>
      </c>
      <c r="E180" s="2">
        <v>40022800</v>
      </c>
      <c r="F180" s="39">
        <f t="shared" si="3"/>
        <v>0.633051950896783</v>
      </c>
      <c r="G180" s="40"/>
      <c r="H180" s="40"/>
      <c r="I180" s="40"/>
      <c r="J180" s="4"/>
    </row>
    <row r="181" spans="1:10" ht="12.75" customHeight="1">
      <c r="A181" s="36"/>
      <c r="B181" s="37"/>
      <c r="C181" s="84" t="s">
        <v>51</v>
      </c>
      <c r="D181" s="96">
        <v>42916</v>
      </c>
      <c r="E181" s="2">
        <v>40019600</v>
      </c>
      <c r="F181" s="39">
        <f t="shared" si="3"/>
        <v>0.6330013355914353</v>
      </c>
      <c r="G181" s="40"/>
      <c r="H181" s="40"/>
      <c r="I181" s="40"/>
      <c r="J181" s="4"/>
    </row>
    <row r="182" spans="1:10" ht="12.75" customHeight="1">
      <c r="A182" s="36"/>
      <c r="B182" s="37"/>
      <c r="C182" s="84" t="s">
        <v>34</v>
      </c>
      <c r="D182" s="96">
        <v>44398</v>
      </c>
      <c r="E182" s="2">
        <v>31330200</v>
      </c>
      <c r="F182" s="39">
        <f t="shared" si="3"/>
        <v>0.4955586373763553</v>
      </c>
      <c r="G182" s="40"/>
      <c r="H182" s="40"/>
      <c r="I182" s="40"/>
      <c r="J182" s="4"/>
    </row>
    <row r="183" spans="1:10" ht="12.75" customHeight="1">
      <c r="A183" s="36"/>
      <c r="B183" s="37"/>
      <c r="C183" s="98" t="s">
        <v>49</v>
      </c>
      <c r="D183" s="96">
        <v>43325</v>
      </c>
      <c r="E183" s="2">
        <v>30217500</v>
      </c>
      <c r="F183" s="39">
        <f t="shared" si="3"/>
        <v>0.4779587466699866</v>
      </c>
      <c r="G183" s="40"/>
      <c r="H183" s="40"/>
      <c r="I183" s="40"/>
      <c r="J183" s="4"/>
    </row>
    <row r="184" spans="1:10" ht="12.75" customHeight="1">
      <c r="A184" s="36"/>
      <c r="B184" s="37"/>
      <c r="C184" s="99" t="s">
        <v>169</v>
      </c>
      <c r="D184" s="96">
        <v>44153</v>
      </c>
      <c r="E184" s="2">
        <v>30112920</v>
      </c>
      <c r="F184" s="39">
        <f t="shared" si="3"/>
        <v>0.4763045752220923</v>
      </c>
      <c r="G184" s="40"/>
      <c r="H184" s="40"/>
      <c r="I184" s="40"/>
      <c r="J184" s="4"/>
    </row>
    <row r="185" spans="1:10" ht="12.75" customHeight="1">
      <c r="A185" s="36"/>
      <c r="B185" s="37"/>
      <c r="C185" s="84" t="s">
        <v>60</v>
      </c>
      <c r="D185" s="96">
        <v>42898</v>
      </c>
      <c r="E185" s="2">
        <v>30002100</v>
      </c>
      <c r="F185" s="39">
        <f t="shared" si="3"/>
        <v>0.47455170392876994</v>
      </c>
      <c r="G185" s="40"/>
      <c r="H185" s="40"/>
      <c r="I185" s="40"/>
      <c r="J185" s="4"/>
    </row>
    <row r="186" spans="1:10" ht="12.75" customHeight="1">
      <c r="A186" s="36"/>
      <c r="B186" s="37"/>
      <c r="C186" s="99" t="s">
        <v>169</v>
      </c>
      <c r="D186" s="96">
        <v>43213</v>
      </c>
      <c r="E186" s="2">
        <v>25200000</v>
      </c>
      <c r="F186" s="39">
        <f t="shared" si="3"/>
        <v>0.39859552961309386</v>
      </c>
      <c r="G186" s="40"/>
      <c r="H186" s="40"/>
      <c r="I186" s="40"/>
      <c r="J186" s="4"/>
    </row>
    <row r="187" spans="1:10" ht="12.75" customHeight="1">
      <c r="A187" s="36"/>
      <c r="B187" s="37"/>
      <c r="C187" s="98" t="s">
        <v>49</v>
      </c>
      <c r="D187" s="96">
        <v>43756</v>
      </c>
      <c r="E187" s="2">
        <v>25210750</v>
      </c>
      <c r="F187" s="39">
        <f t="shared" si="3"/>
        <v>0.39876556540449626</v>
      </c>
      <c r="G187" s="40"/>
      <c r="H187" s="40"/>
      <c r="I187" s="40"/>
      <c r="J187" s="4"/>
    </row>
    <row r="188" spans="1:10" ht="12.75" customHeight="1">
      <c r="A188" s="36"/>
      <c r="B188" s="37"/>
      <c r="C188" s="100" t="s">
        <v>40</v>
      </c>
      <c r="D188" s="96">
        <v>43157</v>
      </c>
      <c r="E188" s="2">
        <v>20398000</v>
      </c>
      <c r="F188" s="39">
        <f t="shared" si="3"/>
        <v>0.3226409370257099</v>
      </c>
      <c r="G188" s="40"/>
      <c r="H188" s="40"/>
      <c r="I188" s="40"/>
      <c r="J188" s="4"/>
    </row>
    <row r="189" spans="1:10" ht="12.75" customHeight="1" thickBot="1">
      <c r="A189" s="26"/>
      <c r="B189" s="48"/>
      <c r="C189" s="42"/>
      <c r="D189" s="81"/>
      <c r="E189" s="82"/>
      <c r="F189" s="83"/>
      <c r="G189" s="40"/>
      <c r="H189" s="40"/>
      <c r="I189" s="40"/>
      <c r="J189" s="4"/>
    </row>
    <row r="190" spans="1:9" ht="24.75" thickBot="1">
      <c r="A190" s="32"/>
      <c r="B190" s="33">
        <v>10</v>
      </c>
      <c r="C190" s="88" t="s">
        <v>15</v>
      </c>
      <c r="D190" s="104" t="s">
        <v>175</v>
      </c>
      <c r="E190" s="34">
        <f>E191</f>
        <v>40042724</v>
      </c>
      <c r="F190" s="35">
        <f>E190/$E$4*100</f>
        <v>0.6333670944417041</v>
      </c>
      <c r="G190" s="40"/>
      <c r="H190" s="40"/>
      <c r="I190" s="4"/>
    </row>
    <row r="191" spans="1:10" ht="12.75" customHeight="1">
      <c r="A191" s="36"/>
      <c r="B191" s="37"/>
      <c r="C191" s="100" t="s">
        <v>170</v>
      </c>
      <c r="D191" s="96">
        <v>44365</v>
      </c>
      <c r="E191" s="2">
        <v>40042724</v>
      </c>
      <c r="F191" s="39">
        <f>E191/$E$4*100</f>
        <v>0.6333670944417041</v>
      </c>
      <c r="G191" s="40"/>
      <c r="H191" s="40"/>
      <c r="I191" s="40"/>
      <c r="J191" s="4"/>
    </row>
    <row r="192" spans="1:6" ht="12" customHeight="1" thickBot="1">
      <c r="A192" s="26"/>
      <c r="B192" s="41"/>
      <c r="C192" s="42"/>
      <c r="D192" s="43"/>
      <c r="E192" s="44"/>
      <c r="F192" s="52"/>
    </row>
    <row r="193" spans="1:9" ht="24.75" customHeight="1" thickBot="1">
      <c r="A193" s="32"/>
      <c r="B193" s="33">
        <v>11</v>
      </c>
      <c r="C193" s="109" t="s">
        <v>17</v>
      </c>
      <c r="D193" s="110"/>
      <c r="E193" s="34">
        <f>E194</f>
        <v>30299925</v>
      </c>
      <c r="F193" s="35">
        <f>E193/$E$4*100</f>
        <v>0.4792624862147628</v>
      </c>
      <c r="G193" s="40"/>
      <c r="H193" s="40"/>
      <c r="I193" s="4"/>
    </row>
    <row r="194" spans="1:10" ht="12.75" customHeight="1">
      <c r="A194" s="36"/>
      <c r="B194" s="37"/>
      <c r="C194" s="84" t="s">
        <v>171</v>
      </c>
      <c r="D194" s="46"/>
      <c r="E194" s="2">
        <v>30299925</v>
      </c>
      <c r="F194" s="39">
        <f>E194/$E$4*100</f>
        <v>0.4792624862147628</v>
      </c>
      <c r="G194" s="40"/>
      <c r="H194" s="40"/>
      <c r="I194" s="40"/>
      <c r="J194" s="4"/>
    </row>
    <row r="195" spans="1:6" ht="12" customHeight="1" thickBot="1">
      <c r="A195" s="26"/>
      <c r="B195" s="41"/>
      <c r="C195" s="42"/>
      <c r="D195" s="43"/>
      <c r="E195" s="44"/>
      <c r="F195" s="52"/>
    </row>
    <row r="196" spans="1:9" ht="48.75" thickBot="1">
      <c r="A196" s="32"/>
      <c r="B196" s="33">
        <v>12</v>
      </c>
      <c r="C196" s="85" t="s">
        <v>18</v>
      </c>
      <c r="D196" s="104" t="s">
        <v>175</v>
      </c>
      <c r="E196" s="34">
        <f>E197</f>
        <v>75372750</v>
      </c>
      <c r="F196" s="35">
        <f>E196/$E$4*100</f>
        <v>1.1921921112954492</v>
      </c>
      <c r="G196" s="40"/>
      <c r="H196" s="40"/>
      <c r="I196" s="4"/>
    </row>
    <row r="197" spans="1:10" s="94" customFormat="1" ht="12.75" customHeight="1">
      <c r="A197" s="90"/>
      <c r="B197" s="91"/>
      <c r="C197" s="101" t="s">
        <v>19</v>
      </c>
      <c r="D197" s="102">
        <v>43743</v>
      </c>
      <c r="E197" s="2">
        <v>75372750</v>
      </c>
      <c r="F197" s="103">
        <f>E197/$E$4*100</f>
        <v>1.1921921112954492</v>
      </c>
      <c r="G197" s="92"/>
      <c r="H197" s="92"/>
      <c r="I197" s="92"/>
      <c r="J197" s="93"/>
    </row>
    <row r="198" spans="1:6" ht="12" customHeight="1" thickBot="1">
      <c r="A198" s="26"/>
      <c r="B198" s="41"/>
      <c r="C198" s="42"/>
      <c r="D198" s="43"/>
      <c r="E198" s="44"/>
      <c r="F198" s="52"/>
    </row>
    <row r="199" spans="1:6" s="25" customFormat="1" ht="15.75" customHeight="1" thickBot="1" thickTop="1">
      <c r="A199" s="58" t="s">
        <v>7</v>
      </c>
      <c r="B199" s="105" t="s">
        <v>8</v>
      </c>
      <c r="C199" s="106"/>
      <c r="D199" s="106"/>
      <c r="E199" s="59">
        <f>SUM(E200:E200)</f>
        <v>5756377.48</v>
      </c>
      <c r="F199" s="60">
        <f>E199/$E$4*100</f>
        <v>0.09105025120212248</v>
      </c>
    </row>
    <row r="200" spans="1:6" ht="13.5" thickTop="1">
      <c r="A200" s="47"/>
      <c r="B200" s="37"/>
      <c r="C200" s="61" t="s">
        <v>3</v>
      </c>
      <c r="D200" s="62"/>
      <c r="E200" s="38">
        <v>5756377.48</v>
      </c>
      <c r="F200" s="39">
        <f>E200/$E$4*100</f>
        <v>0.09105025120212248</v>
      </c>
    </row>
    <row r="201" spans="1:6" ht="12" customHeight="1" thickBot="1">
      <c r="A201" s="26"/>
      <c r="B201" s="41"/>
      <c r="C201" s="63"/>
      <c r="D201" s="64"/>
      <c r="E201" s="65"/>
      <c r="F201" s="55"/>
    </row>
    <row r="202" spans="1:6" s="25" customFormat="1" ht="18" customHeight="1" thickBot="1" thickTop="1">
      <c r="A202" s="66" t="s">
        <v>9</v>
      </c>
      <c r="B202" s="105" t="s">
        <v>10</v>
      </c>
      <c r="C202" s="106"/>
      <c r="D202" s="106"/>
      <c r="E202" s="67">
        <v>29998524.17</v>
      </c>
      <c r="F202" s="60">
        <f>E202/$E$4*100</f>
        <v>0.474495144013982</v>
      </c>
    </row>
    <row r="203" spans="1:6" ht="13.5" thickTop="1">
      <c r="A203" s="68"/>
      <c r="B203" s="68"/>
      <c r="C203" s="69"/>
      <c r="D203" s="70"/>
      <c r="E203" s="71"/>
      <c r="F203" s="72"/>
    </row>
    <row r="204" spans="3:6" ht="12.75">
      <c r="C204" s="73"/>
      <c r="D204" s="74"/>
      <c r="E204" s="75"/>
      <c r="F204" s="76"/>
    </row>
  </sheetData>
  <sheetProtection/>
  <mergeCells count="10">
    <mergeCell ref="B199:D199"/>
    <mergeCell ref="B202:D202"/>
    <mergeCell ref="C115:D115"/>
    <mergeCell ref="C156:D156"/>
    <mergeCell ref="C193:D193"/>
    <mergeCell ref="A1:F1"/>
    <mergeCell ref="A2:F2"/>
    <mergeCell ref="B4:D4"/>
    <mergeCell ref="B6:D6"/>
    <mergeCell ref="C13:D13"/>
  </mergeCells>
  <printOptions/>
  <pageMargins left="0.79" right="0.7874015748031497" top="0.48" bottom="0.5511811023622047" header="0.31496062992125984" footer="0.28"/>
  <pageSetup horizontalDpi="1200" verticalDpi="1200" orientation="portrait" paperSize="9" scale="71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Strona główna bzwbk.pl/bzwbk.pl &gt;&gt;&gt;</dc:title>
  <dc:subject/>
  <dc:creator>dkordas</dc:creator>
  <cp:keywords/>
  <dc:description/>
  <cp:lastModifiedBy>kordasd</cp:lastModifiedBy>
  <cp:lastPrinted>2017-01-13T15:46:58Z</cp:lastPrinted>
  <dcterms:created xsi:type="dcterms:W3CDTF">1999-06-07T12:42:01Z</dcterms:created>
  <dcterms:modified xsi:type="dcterms:W3CDTF">2017-01-13T16:10:12Z</dcterms:modified>
  <cp:category/>
  <cp:version/>
  <cp:contentType/>
  <cp:contentStatus/>
</cp:coreProperties>
</file>