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450" activeTab="0"/>
  </bookViews>
  <sheets>
    <sheet name="RptMiesięczny" sheetId="1" r:id="rId1"/>
  </sheets>
  <definedNames>
    <definedName name="_xlnm.Print_Area" localSheetId="0">'RptMiesięczny'!$A$1:$E$25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<sst xmlns="http://schemas.openxmlformats.org/spreadsheetml/2006/main" count="38" uniqueCount="38">
  <si>
    <t>Razem aktywa</t>
  </si>
  <si>
    <t>(zł)</t>
  </si>
  <si>
    <t>(%)</t>
  </si>
  <si>
    <t xml:space="preserve">   - na rachunkach przeliczeniowych</t>
  </si>
  <si>
    <t xml:space="preserve">   - na rachunku podstawowym</t>
  </si>
  <si>
    <t>I</t>
  </si>
  <si>
    <t>Portfel inwestycyjny</t>
  </si>
  <si>
    <t>II</t>
  </si>
  <si>
    <t>III</t>
  </si>
  <si>
    <t>Należności</t>
  </si>
  <si>
    <t>Środki pieniężne</t>
  </si>
  <si>
    <t>3</t>
  </si>
  <si>
    <t xml:space="preserve">   - na innych rachunkach w walutach obcych</t>
  </si>
  <si>
    <t>1</t>
  </si>
  <si>
    <t>2</t>
  </si>
  <si>
    <t>4</t>
  </si>
  <si>
    <t>5</t>
  </si>
  <si>
    <t>6</t>
  </si>
  <si>
    <t>7</t>
  </si>
  <si>
    <t>8</t>
  </si>
  <si>
    <t>Certyfikaty inwestycyjne emitowane przez fundusze inwestycyjne zamknięte</t>
  </si>
  <si>
    <t>Będące przedmiotem oferty publicznej na terytorium Rzeczypospolitej Polskiej obligacje emitowane przez inne podmioty niż jednostki samorządu terytorialnego lub ich związki, które zostały zabezpieczone w wysokości odpowiadającej pełnej wartości nominalnej i ewentualnemu oprocentowaniu</t>
  </si>
  <si>
    <t>Akcje spółek notowanych na rynku regulowanym na terytorium Rzeczypospolitej Polskiej oraz obligacje zamienne na akcje tych spółek, a także notowane na tym rynku prawa poboru i prawa do akcji</t>
  </si>
  <si>
    <t>9</t>
  </si>
  <si>
    <t>10</t>
  </si>
  <si>
    <t>Listy zastawne</t>
  </si>
  <si>
    <t>11</t>
  </si>
  <si>
    <t>12</t>
  </si>
  <si>
    <t xml:space="preserve">Aegon Otwarty Fundusz Emerytalny - miesięczna struktura aktywów </t>
  </si>
  <si>
    <t>Akcje spółek notowane na rynku regulowanym w państwach innych niż Rzeczpospolita Polska oraz obligacje zamienne na akcje tych spółek, a także notowane na tych rynkach prawa poboru i prawa do akcji</t>
  </si>
  <si>
    <r>
      <t xml:space="preserve">Obligacje i inne dłużne papiery wartościowe, dla których podmiotami zobowiązanymi do spełnienia świadczeń są spółki notowane na rynku regulowanym na terytorium Rzeczypospolitej Polskiej, inne niż papiery wartościowe, o których mowa w art. 141 pkt 21 i 22 ustawy z dnia 28 sierpnia 1997 r. </t>
    </r>
    <r>
      <rPr>
        <i/>
        <sz val="9"/>
        <rFont val="Arial"/>
        <family val="2"/>
      </rPr>
      <t>"o organizacji i funkcjonowaniu funduszy emerytalnych"</t>
    </r>
  </si>
  <si>
    <r>
      <t>Obligacje inne niż wymienione w art. 141 pkt 33 ustawy z dnia 28 sierpnia 1997 r.</t>
    </r>
    <r>
      <rPr>
        <i/>
        <sz val="9"/>
        <rFont val="Arial"/>
        <family val="2"/>
      </rPr>
      <t xml:space="preserve"> "o organizacji i funkcjonowaniu funduszy emerytalnych"</t>
    </r>
    <r>
      <rPr>
        <sz val="9"/>
        <rFont val="Arial"/>
        <family val="2"/>
      </rPr>
      <t>, bankowe papiery wartościowe lub listy zastawne, emitowane przez Bank Gospodarstwa Krajowego.</t>
    </r>
  </si>
  <si>
    <r>
      <t>Depozyty denominowane w walutach państw, o których mowa w art. 141 ust. 4 ustawy z dnia 28 sierpnia 1997 r.</t>
    </r>
    <r>
      <rPr>
        <i/>
        <sz val="9"/>
        <rFont val="Arial"/>
        <family val="2"/>
      </rPr>
      <t xml:space="preserve"> "o organizacji i funkcjonowaniu funduszy emerytalnych",</t>
    </r>
    <r>
      <rPr>
        <sz val="9"/>
        <rFont val="Arial"/>
        <family val="2"/>
      </rPr>
      <t xml:space="preserve"> w bankach lub instytucjach kredytowych, mających siedzibę 
i prowadzących działalność na podstawie zezwolenia właściwych organów nadzoru nad rynkiem finansowym w państwach, o których mowa w art. 141 ust. 4 ustawy z dnia 28 sierpnia 1997 r. </t>
    </r>
    <r>
      <rPr>
        <i/>
        <sz val="9"/>
        <rFont val="Arial"/>
        <family val="2"/>
      </rPr>
      <t>"o organizacji i funkcjonowaniu funduszy emerytalnych"</t>
    </r>
  </si>
  <si>
    <r>
      <t xml:space="preserve">Depozyty bankowe w walucie polskiej w bankach lub instytucjach kredytowych, mających siedzibę i prowadzących działalność na podstawie zezwolenia właściwych organów nadzoru nad rynkiem finansowym w państwach, o których mowa w art. 141 ust. 4 ustawy z dnia 28 sierpnia 1997 r. </t>
    </r>
    <r>
      <rPr>
        <i/>
        <sz val="9"/>
        <rFont val="Arial"/>
        <family val="2"/>
      </rPr>
      <t>"o organizacji 
i funkcjonowaniu funduszy emerytalnych"</t>
    </r>
  </si>
  <si>
    <t>Obligacje przychodowe, o których mowa w ustawie z dnia 29 czerwca 1995 r. 
o obligacjach (Dz. U. z 2001 r. Nr 120, poz. 1300, z późn. zm.)</t>
  </si>
  <si>
    <t>Inne niż będące przedmiotem oferty publicznej na terytorium Rzeczypospolitej Polskiej obligacje i inne dłużne papiery wartościowe, emitowane przez mające siedzibę na terytorium Rzeczypospolitej Polskiej podmioty inne niż jednostki samorządu terytorialnego lub ich związki, które zostały zabezpieczone 
w wysokości odpowiadającej wartości nominalnej i ewentualnemu oprocentowaniu</t>
  </si>
  <si>
    <r>
      <t xml:space="preserve">Będące przedmiotem oferty publicznej na terytorium Rzeczypospolitej Polskiej obligacje i inne dłużne papiery wartościowe, inne niż papiery wartościowe, 
o których mowa w art. 141 pkt 15 i 21 ustawy z dnia 28 sierpnia 1997 r. " 
</t>
    </r>
    <r>
      <rPr>
        <i/>
        <sz val="9"/>
        <rFont val="Arial"/>
        <family val="2"/>
      </rPr>
      <t>o organizacji i funkcjonowaniu funduszy emerytalnych"</t>
    </r>
  </si>
  <si>
    <t>Wycena na dzień: 31 października 2017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</si>
</sst>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00"/>
    <numFmt numFmtId="165" formatCode="0.000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2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color indexed="55"/>
      <name val="Arial"/>
      <family val="2"/>
    </font>
    <font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9"/>
      </bottom>
    </border>
    <border>
      <left style="medium">
        <color indexed="22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indexed="22"/>
      </left>
      <right style="thick">
        <color indexed="22"/>
      </right>
      <top style="medium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ck">
        <color indexed="9"/>
      </left>
      <right style="thin">
        <color indexed="22"/>
      </right>
      <top style="thick">
        <color indexed="22"/>
      </top>
      <bottom style="thick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5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25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left" vertical="top"/>
    </xf>
    <xf numFmtId="4" fontId="3" fillId="0" borderId="11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49" fontId="3" fillId="0" borderId="12" xfId="0" applyNumberFormat="1" applyFont="1" applyBorder="1" applyAlignment="1">
      <alignment wrapText="1"/>
    </xf>
    <xf numFmtId="4" fontId="3" fillId="0" borderId="13" xfId="0" applyNumberFormat="1" applyFont="1" applyFill="1" applyBorder="1" applyAlignment="1">
      <alignment/>
    </xf>
    <xf numFmtId="2" fontId="3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49" fontId="4" fillId="0" borderId="14" xfId="0" applyNumberFormat="1" applyFont="1" applyBorder="1" applyAlignment="1">
      <alignment horizontal="right" vertical="top"/>
    </xf>
    <xf numFmtId="49" fontId="3" fillId="0" borderId="14" xfId="0" applyNumberFormat="1" applyFont="1" applyBorder="1" applyAlignment="1">
      <alignment wrapText="1"/>
    </xf>
    <xf numFmtId="4" fontId="3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49" fontId="3" fillId="0" borderId="15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33" borderId="16" xfId="0" applyFont="1" applyFill="1" applyBorder="1" applyAlignment="1">
      <alignment/>
    </xf>
    <xf numFmtId="49" fontId="4" fillId="0" borderId="17" xfId="0" applyNumberFormat="1" applyFont="1" applyBorder="1" applyAlignment="1">
      <alignment horizontal="right" vertical="top"/>
    </xf>
    <xf numFmtId="0" fontId="3" fillId="0" borderId="18" xfId="0" applyFont="1" applyBorder="1" applyAlignment="1">
      <alignment/>
    </xf>
    <xf numFmtId="4" fontId="6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4" fillId="34" borderId="19" xfId="0" applyFont="1" applyFill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2" fontId="4" fillId="0" borderId="20" xfId="0" applyNumberFormat="1" applyFont="1" applyBorder="1" applyAlignment="1">
      <alignment vertical="center"/>
    </xf>
    <xf numFmtId="0" fontId="4" fillId="33" borderId="21" xfId="0" applyFont="1" applyFill="1" applyBorder="1" applyAlignment="1">
      <alignment/>
    </xf>
    <xf numFmtId="0" fontId="3" fillId="0" borderId="11" xfId="0" applyFont="1" applyBorder="1" applyAlignment="1">
      <alignment vertical="top" wrapText="1"/>
    </xf>
    <xf numFmtId="0" fontId="4" fillId="33" borderId="22" xfId="0" applyFont="1" applyFill="1" applyBorder="1" applyAlignment="1">
      <alignment/>
    </xf>
    <xf numFmtId="4" fontId="4" fillId="0" borderId="20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right" vertical="top"/>
    </xf>
    <xf numFmtId="0" fontId="4" fillId="33" borderId="23" xfId="0" applyFont="1" applyFill="1" applyBorder="1" applyAlignment="1">
      <alignment/>
    </xf>
    <xf numFmtId="49" fontId="4" fillId="0" borderId="12" xfId="0" applyNumberFormat="1" applyFont="1" applyBorder="1" applyAlignment="1">
      <alignment horizontal="right" vertical="top"/>
    </xf>
    <xf numFmtId="0" fontId="4" fillId="33" borderId="24" xfId="0" applyFont="1" applyFill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4" fontId="4" fillId="0" borderId="20" xfId="0" applyNumberFormat="1" applyFont="1" applyFill="1" applyBorder="1" applyAlignment="1">
      <alignment horizontal="right" vertical="center"/>
    </xf>
    <xf numFmtId="0" fontId="4" fillId="34" borderId="25" xfId="0" applyFont="1" applyFill="1" applyBorder="1" applyAlignment="1">
      <alignment/>
    </xf>
    <xf numFmtId="49" fontId="4" fillId="34" borderId="26" xfId="0" applyNumberFormat="1" applyFont="1" applyFill="1" applyBorder="1" applyAlignment="1">
      <alignment horizontal="right" vertical="top"/>
    </xf>
    <xf numFmtId="49" fontId="3" fillId="34" borderId="26" xfId="0" applyNumberFormat="1" applyFont="1" applyFill="1" applyBorder="1" applyAlignment="1">
      <alignment wrapText="1"/>
    </xf>
    <xf numFmtId="4" fontId="3" fillId="0" borderId="26" xfId="0" applyNumberFormat="1" applyFont="1" applyFill="1" applyBorder="1" applyAlignment="1">
      <alignment horizontal="right"/>
    </xf>
    <xf numFmtId="2" fontId="3" fillId="34" borderId="26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49" fontId="4" fillId="0" borderId="15" xfId="0" applyNumberFormat="1" applyFont="1" applyBorder="1" applyAlignment="1">
      <alignment horizontal="right" vertical="top"/>
    </xf>
    <xf numFmtId="49" fontId="3" fillId="0" borderId="15" xfId="0" applyNumberFormat="1" applyFont="1" applyBorder="1" applyAlignment="1">
      <alignment wrapText="1"/>
    </xf>
    <xf numFmtId="2" fontId="3" fillId="0" borderId="15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27" xfId="0" applyFont="1" applyBorder="1" applyAlignment="1">
      <alignment/>
    </xf>
    <xf numFmtId="49" fontId="4" fillId="0" borderId="27" xfId="0" applyNumberFormat="1" applyFont="1" applyBorder="1" applyAlignment="1">
      <alignment horizontal="right" vertical="top"/>
    </xf>
    <xf numFmtId="49" fontId="3" fillId="0" borderId="27" xfId="0" applyNumberFormat="1" applyFont="1" applyBorder="1" applyAlignment="1">
      <alignment wrapText="1"/>
    </xf>
    <xf numFmtId="4" fontId="3" fillId="0" borderId="27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4" fillId="33" borderId="28" xfId="0" applyFont="1" applyFill="1" applyBorder="1" applyAlignment="1">
      <alignment vertical="center"/>
    </xf>
    <xf numFmtId="49" fontId="3" fillId="0" borderId="29" xfId="0" applyNumberFormat="1" applyFont="1" applyBorder="1" applyAlignment="1">
      <alignment horizontal="left" vertical="top"/>
    </xf>
    <xf numFmtId="49" fontId="4" fillId="0" borderId="30" xfId="0" applyNumberFormat="1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49" fontId="4" fillId="33" borderId="31" xfId="0" applyNumberFormat="1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49" fontId="5" fillId="33" borderId="23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49" fontId="4" fillId="0" borderId="36" xfId="0" applyNumberFormat="1" applyFont="1" applyBorder="1" applyAlignment="1">
      <alignment horizontal="left" vertical="center" wrapText="1" indent="1"/>
    </xf>
    <xf numFmtId="0" fontId="3" fillId="0" borderId="37" xfId="0" applyFont="1" applyBorder="1" applyAlignment="1">
      <alignment horizontal="left" vertical="center" indent="1"/>
    </xf>
    <xf numFmtId="49" fontId="4" fillId="0" borderId="38" xfId="0" applyNumberFormat="1" applyFont="1" applyBorder="1" applyAlignment="1">
      <alignment horizontal="left" vertical="center" wrapText="1" indent="1"/>
    </xf>
    <xf numFmtId="0" fontId="3" fillId="0" borderId="20" xfId="0" applyFont="1" applyBorder="1" applyAlignment="1">
      <alignment horizontal="left" vertical="center" inden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Uwaga 2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2.75390625" style="44" bestFit="1" customWidth="1"/>
    <col min="2" max="2" width="4.125" style="45" bestFit="1" customWidth="1"/>
    <col min="3" max="3" width="63.75390625" style="46" customWidth="1"/>
    <col min="4" max="4" width="17.00390625" style="16" bestFit="1" customWidth="1"/>
    <col min="5" max="5" width="9.375" style="47" customWidth="1"/>
    <col min="6" max="6" width="13.875" style="15" hidden="1" customWidth="1"/>
    <col min="7" max="7" width="16.375" style="16" customWidth="1"/>
    <col min="8" max="8" width="9.125" style="17" customWidth="1"/>
    <col min="9" max="9" width="19.25390625" style="17" customWidth="1"/>
    <col min="10" max="10" width="14.25390625" style="17" bestFit="1" customWidth="1"/>
    <col min="11" max="16384" width="9.125" style="17" customWidth="1"/>
  </cols>
  <sheetData>
    <row r="2" spans="1:5" ht="12">
      <c r="A2" s="10"/>
      <c r="B2" s="11"/>
      <c r="C2" s="12"/>
      <c r="D2" s="13"/>
      <c r="E2" s="14"/>
    </row>
    <row r="3" spans="1:7" s="20" customFormat="1" ht="15" customHeight="1">
      <c r="A3" s="58" t="s">
        <v>28</v>
      </c>
      <c r="B3" s="59"/>
      <c r="C3" s="59"/>
      <c r="D3" s="59"/>
      <c r="E3" s="60"/>
      <c r="F3" s="18"/>
      <c r="G3" s="19"/>
    </row>
    <row r="4" spans="1:5" ht="15" customHeight="1" thickBot="1">
      <c r="A4" s="61" t="s">
        <v>37</v>
      </c>
      <c r="B4" s="62"/>
      <c r="C4" s="62"/>
      <c r="D4" s="62"/>
      <c r="E4" s="63"/>
    </row>
    <row r="5" spans="1:9" ht="13.5" thickBot="1" thickTop="1">
      <c r="A5" s="21"/>
      <c r="B5" s="22"/>
      <c r="C5" s="23"/>
      <c r="D5" s="24" t="s">
        <v>1</v>
      </c>
      <c r="E5" s="25" t="s">
        <v>2</v>
      </c>
      <c r="I5" s="16"/>
    </row>
    <row r="6" spans="1:9" s="20" customFormat="1" ht="16.5" customHeight="1" thickBot="1" thickTop="1">
      <c r="A6" s="26" t="s">
        <v>5</v>
      </c>
      <c r="B6" s="66" t="s">
        <v>6</v>
      </c>
      <c r="C6" s="67"/>
      <c r="D6" s="27">
        <f>SUM(D7:D18)</f>
        <v>7202718331.97</v>
      </c>
      <c r="E6" s="28">
        <f>ROUND(D6/D25*100,2)</f>
        <v>99.62</v>
      </c>
      <c r="F6" s="18"/>
      <c r="G6" s="19"/>
      <c r="I6" s="19"/>
    </row>
    <row r="7" spans="1:9" ht="60.75" customHeight="1" thickTop="1">
      <c r="A7" s="29"/>
      <c r="B7" s="1" t="s">
        <v>13</v>
      </c>
      <c r="C7" s="30" t="s">
        <v>33</v>
      </c>
      <c r="D7" s="2">
        <v>373993494.53</v>
      </c>
      <c r="E7" s="3">
        <f>ROUND(D7/$D$25*100,2)</f>
        <v>5.17</v>
      </c>
      <c r="I7" s="19"/>
    </row>
    <row r="8" spans="1:9" ht="84">
      <c r="A8" s="29"/>
      <c r="B8" s="1" t="s">
        <v>14</v>
      </c>
      <c r="C8" s="30" t="s">
        <v>32</v>
      </c>
      <c r="D8" s="2">
        <v>1.38</v>
      </c>
      <c r="E8" s="3">
        <f>ROUND(D8/$D$25*100,2)</f>
        <v>0</v>
      </c>
      <c r="I8" s="19"/>
    </row>
    <row r="9" spans="1:9" ht="36">
      <c r="A9" s="29"/>
      <c r="B9" s="1" t="s">
        <v>11</v>
      </c>
      <c r="C9" s="30" t="s">
        <v>22</v>
      </c>
      <c r="D9" s="2">
        <v>5661291627.66</v>
      </c>
      <c r="E9" s="3">
        <f>ROUND(D9/$D$25*100,2)</f>
        <v>78.3</v>
      </c>
      <c r="F9" s="15">
        <v>4</v>
      </c>
      <c r="I9" s="19"/>
    </row>
    <row r="10" spans="1:9" ht="37.5" customHeight="1">
      <c r="A10" s="29"/>
      <c r="B10" s="1" t="s">
        <v>15</v>
      </c>
      <c r="C10" s="30" t="s">
        <v>29</v>
      </c>
      <c r="D10" s="2">
        <v>580597143.21</v>
      </c>
      <c r="E10" s="3">
        <f>ROUND(D10/$D$25*100,2)</f>
        <v>8.03</v>
      </c>
      <c r="I10" s="19"/>
    </row>
    <row r="11" spans="1:9" ht="15" customHeight="1">
      <c r="A11" s="31"/>
      <c r="B11" s="1" t="s">
        <v>16</v>
      </c>
      <c r="C11" s="30" t="s">
        <v>20</v>
      </c>
      <c r="D11" s="2">
        <v>5489023.22</v>
      </c>
      <c r="E11" s="3">
        <f>ROUND(D11/$D$25*100,2)</f>
        <v>0.08</v>
      </c>
      <c r="I11" s="19"/>
    </row>
    <row r="12" spans="1:9" ht="24">
      <c r="A12" s="31"/>
      <c r="B12" s="1" t="s">
        <v>17</v>
      </c>
      <c r="C12" s="30" t="s">
        <v>34</v>
      </c>
      <c r="D12" s="2">
        <v>16423094.29</v>
      </c>
      <c r="E12" s="3">
        <f>ROUND(D12/$D$25*100,2)</f>
        <v>0.23</v>
      </c>
      <c r="I12" s="19"/>
    </row>
    <row r="13" spans="1:9" ht="48">
      <c r="A13" s="31"/>
      <c r="B13" s="1" t="s">
        <v>18</v>
      </c>
      <c r="C13" s="30" t="s">
        <v>21</v>
      </c>
      <c r="D13" s="2">
        <v>2228816.08</v>
      </c>
      <c r="E13" s="3">
        <f>ROUND(D13/$D$25*100,2)</f>
        <v>0.03</v>
      </c>
      <c r="I13" s="19"/>
    </row>
    <row r="14" spans="1:9" ht="74.25" customHeight="1">
      <c r="A14" s="31"/>
      <c r="B14" s="1" t="s">
        <v>19</v>
      </c>
      <c r="C14" s="30" t="s">
        <v>35</v>
      </c>
      <c r="D14" s="2">
        <v>50518595</v>
      </c>
      <c r="E14" s="3">
        <f>ROUND(D14/$D$25*100,2)</f>
        <v>0.7</v>
      </c>
      <c r="I14" s="19"/>
    </row>
    <row r="15" spans="1:9" ht="50.25" customHeight="1">
      <c r="A15" s="31"/>
      <c r="B15" s="1" t="s">
        <v>23</v>
      </c>
      <c r="C15" s="30" t="s">
        <v>36</v>
      </c>
      <c r="D15" s="2">
        <v>143127100</v>
      </c>
      <c r="E15" s="3">
        <f>ROUND(D15/$D$25*100,2)</f>
        <v>1.98</v>
      </c>
      <c r="I15" s="19"/>
    </row>
    <row r="16" spans="1:9" ht="60">
      <c r="A16" s="31"/>
      <c r="B16" s="1" t="s">
        <v>24</v>
      </c>
      <c r="C16" s="30" t="s">
        <v>30</v>
      </c>
      <c r="D16" s="2">
        <v>253807547</v>
      </c>
      <c r="E16" s="3">
        <f>ROUND(D16/$D$25*100,2)</f>
        <v>3.51</v>
      </c>
      <c r="I16" s="19"/>
    </row>
    <row r="17" spans="1:9" ht="15" customHeight="1">
      <c r="A17" s="31"/>
      <c r="B17" s="1" t="s">
        <v>26</v>
      </c>
      <c r="C17" s="30" t="s">
        <v>25</v>
      </c>
      <c r="D17" s="2">
        <v>40117389.6</v>
      </c>
      <c r="E17" s="3">
        <f>ROUND(D17/$D$25*100,2)</f>
        <v>0.55</v>
      </c>
      <c r="I17" s="19"/>
    </row>
    <row r="18" spans="1:9" ht="48.75" thickBot="1">
      <c r="A18" s="36"/>
      <c r="B18" s="55" t="s">
        <v>27</v>
      </c>
      <c r="C18" s="30" t="s">
        <v>31</v>
      </c>
      <c r="D18" s="2">
        <v>75124500</v>
      </c>
      <c r="E18" s="3">
        <f>ROUND(D18/$D$25*100,2)</f>
        <v>1.04</v>
      </c>
      <c r="I18" s="19"/>
    </row>
    <row r="19" spans="1:9" s="20" customFormat="1" ht="16.5" customHeight="1" thickBot="1" thickTop="1">
      <c r="A19" s="26" t="s">
        <v>7</v>
      </c>
      <c r="B19" s="66" t="s">
        <v>10</v>
      </c>
      <c r="C19" s="67"/>
      <c r="D19" s="32">
        <f>D20+D21+D22</f>
        <v>1998454.49</v>
      </c>
      <c r="E19" s="28">
        <f>D19/$D$25*100</f>
        <v>0.027640663903305655</v>
      </c>
      <c r="F19" s="18"/>
      <c r="G19" s="16"/>
      <c r="I19" s="19"/>
    </row>
    <row r="20" spans="1:9" ht="12.75" customHeight="1" thickTop="1">
      <c r="A20" s="31"/>
      <c r="B20" s="33"/>
      <c r="C20" s="4" t="s">
        <v>4</v>
      </c>
      <c r="D20" s="5">
        <v>0</v>
      </c>
      <c r="E20" s="6">
        <f>ROUND(D20/$D$25*100,2)</f>
        <v>0</v>
      </c>
      <c r="I20" s="19"/>
    </row>
    <row r="21" spans="1:9" ht="12.75" customHeight="1">
      <c r="A21" s="34"/>
      <c r="B21" s="35"/>
      <c r="C21" s="7" t="s">
        <v>3</v>
      </c>
      <c r="D21" s="2">
        <v>1998454.49</v>
      </c>
      <c r="E21" s="2">
        <f>ROUND(D21/$D$25*100,2)</f>
        <v>0.03</v>
      </c>
      <c r="G21" s="19"/>
      <c r="I21" s="19"/>
    </row>
    <row r="22" spans="1:9" ht="12.75" customHeight="1" thickBot="1">
      <c r="A22" s="36"/>
      <c r="B22" s="37"/>
      <c r="C22" s="7" t="s">
        <v>12</v>
      </c>
      <c r="D22" s="8">
        <v>0</v>
      </c>
      <c r="E22" s="9">
        <f>ROUND(D22/$D$25*100,2)</f>
        <v>0</v>
      </c>
      <c r="G22" s="19"/>
      <c r="I22" s="19"/>
    </row>
    <row r="23" spans="1:9" s="20" customFormat="1" ht="16.5" customHeight="1" thickBot="1" thickTop="1">
      <c r="A23" s="26" t="s">
        <v>8</v>
      </c>
      <c r="B23" s="64" t="s">
        <v>9</v>
      </c>
      <c r="C23" s="65"/>
      <c r="D23" s="38">
        <f>32513739.89-111868.8-6993819.5-2846.39+2787.51</f>
        <v>25407992.71</v>
      </c>
      <c r="E23" s="28">
        <f>ROUND((D23/$D$25)*100,4)</f>
        <v>0.3514</v>
      </c>
      <c r="F23" s="18"/>
      <c r="G23" s="16"/>
      <c r="I23" s="19"/>
    </row>
    <row r="24" spans="1:9" ht="5.25" customHeight="1" thickBot="1" thickTop="1">
      <c r="A24" s="39"/>
      <c r="B24" s="40"/>
      <c r="C24" s="41"/>
      <c r="D24" s="42"/>
      <c r="E24" s="43"/>
      <c r="I24" s="19"/>
    </row>
    <row r="25" spans="1:9" s="20" customFormat="1" ht="18" customHeight="1" thickBot="1" thickTop="1">
      <c r="A25" s="54"/>
      <c r="B25" s="56" t="s">
        <v>0</v>
      </c>
      <c r="C25" s="57"/>
      <c r="D25" s="32">
        <f>D23+D6+D19</f>
        <v>7230124779.17</v>
      </c>
      <c r="E25" s="27">
        <f>E23+E6+E19</f>
        <v>99.99904066390332</v>
      </c>
      <c r="F25" s="18"/>
      <c r="G25" s="16"/>
      <c r="I25" s="19"/>
    </row>
    <row r="26" spans="1:9" ht="12.75" thickTop="1">
      <c r="A26" s="49"/>
      <c r="B26" s="50"/>
      <c r="C26" s="51"/>
      <c r="D26" s="52"/>
      <c r="E26" s="53"/>
      <c r="I26" s="19"/>
    </row>
    <row r="27" ht="12">
      <c r="I27" s="19"/>
    </row>
    <row r="28" ht="12">
      <c r="I28" s="19"/>
    </row>
    <row r="29" ht="12">
      <c r="I29" s="19"/>
    </row>
    <row r="34" ht="12">
      <c r="D34" s="48"/>
    </row>
  </sheetData>
  <sheetProtection/>
  <mergeCells count="6">
    <mergeCell ref="B25:C25"/>
    <mergeCell ref="A3:E3"/>
    <mergeCell ref="A4:E4"/>
    <mergeCell ref="B23:C23"/>
    <mergeCell ref="B6:C6"/>
    <mergeCell ref="B19:C19"/>
  </mergeCells>
  <printOptions/>
  <pageMargins left="0.82" right="0.75" top="0.71" bottom="1" header="0.5" footer="0.5"/>
  <pageSetup fitToHeight="1" fitToWidth="1" horizontalDpi="1200" verticalDpi="1200" orientation="portrait" paperSize="9" scale="88" r:id="rId1"/>
  <headerFooter alignWithMargins="0">
    <oddFooter>&amp;C&amp;D</oddFooter>
  </headerFooter>
  <ignoredErrors>
    <ignoredError sqref="E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dkordas</dc:creator>
  <cp:keywords/>
  <dc:description/>
  <cp:lastModifiedBy>kucinsm</cp:lastModifiedBy>
  <cp:lastPrinted>2017-06-05T12:16:16Z</cp:lastPrinted>
  <dcterms:created xsi:type="dcterms:W3CDTF">1999-06-07T12:42:01Z</dcterms:created>
  <dcterms:modified xsi:type="dcterms:W3CDTF">2017-11-06T10:19:08Z</dcterms:modified>
  <cp:category/>
  <cp:version/>
  <cp:contentType/>
  <cp:contentStatus/>
</cp:coreProperties>
</file>