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</sheets>
  <definedNames>
    <definedName name="_xlnm.Print_Area" localSheetId="0">'Arkusz1'!$A$1:$F$365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<sst xmlns="http://schemas.openxmlformats.org/spreadsheetml/2006/main" count="378" uniqueCount="341">
  <si>
    <t>(zł)</t>
  </si>
  <si>
    <t>(%)</t>
  </si>
  <si>
    <t>AKTYWA</t>
  </si>
  <si>
    <t xml:space="preserve">   - na rachunku podstawowym</t>
  </si>
  <si>
    <t xml:space="preserve">   - na rachunkach przeliczeniowych</t>
  </si>
  <si>
    <t>Polski Koncern Naftowy ORLEN S.A.</t>
  </si>
  <si>
    <t>KGHM Polska Miedź S.A.</t>
  </si>
  <si>
    <t>Bank Polska Kasa Opieki S.A.</t>
  </si>
  <si>
    <t>Powszechna Kasa Oszczędności Bank Polski S.A.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</si>
  <si>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</si>
  <si>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</si>
  <si>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</si>
  <si>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</si>
  <si>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</si>
  <si>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</si>
  <si>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</si>
  <si>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Powszechny Zakład Ubezpieczeń S.A.</t>
  </si>
  <si>
    <t>Bank Zachodni WBK S.A.</t>
  </si>
  <si>
    <t>PGE Polska Grupa Energetyczna S.A.</t>
  </si>
  <si>
    <t xml:space="preserve">   - na innych rachunkach w walutach obcych</t>
  </si>
  <si>
    <t>mBank S.A.</t>
  </si>
  <si>
    <t>Polskie Górnictwo Naftowe i Gazownictwo S.A.</t>
  </si>
  <si>
    <t>Cyfrowy Polsat S.A.</t>
  </si>
  <si>
    <t>ING Bank Śląski S.A.</t>
  </si>
  <si>
    <t>Grupa KĘTY S.A.</t>
  </si>
  <si>
    <t>Inter Cars S.A.</t>
  </si>
  <si>
    <t>Akcje spółek notowanych na rynku regulowanym na terytorium Rzeczypospolitej Polskiej oraz obligacje zamienne na akcje tych spółek, a także notowane na tym rynku prawa poboru i prawa do akcji</t>
  </si>
  <si>
    <t>Alior Bank S.A.</t>
  </si>
  <si>
    <t>MOL Magyar Olaj - és Gázipari Részvénytársaság</t>
  </si>
  <si>
    <t>Listy zastawne</t>
  </si>
  <si>
    <t>Akcje spółek notowane na rynku regulowanym w państwach innych niż Rzeczpospolita Polska oraz obligacje zamienne na akcje tych spółek, a także notowane na tych rynkach prawa poboru i prawa do akcji</t>
  </si>
  <si>
    <t>Bank Millennium S.A.</t>
  </si>
  <si>
    <t>LPP S.A.</t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</si>
  <si>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 sierpnia 1997 r.</t>
    </r>
    <r>
      <rPr>
        <i/>
        <sz val="9"/>
        <rFont val="Arial"/>
        <family val="2"/>
      </rPr>
      <t xml:space="preserve"> "o organizacji i funkcjonowaniu funduszy emerytalnych"</t>
    </r>
  </si>
  <si>
    <t>Wycena na dzień: 29 grudnia 2017</t>
  </si>
  <si>
    <t>Akcje, prawa poboru i prawa do akcji, będące przedmiotem oferty publicznej na terytorium Rzeczypospolitej Polskiej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</si>
  <si>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</si>
  <si>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Kwity depozytowe dopuszczone do obrotu na rynku regulowanym w państwach innych niż Rzeczpospolita Polska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</si>
  <si>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</si>
  <si>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</si>
  <si>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</si>
  <si>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</si>
  <si>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</si>
  <si>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</si>
  <si>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</si>
  <si>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</si>
  <si>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</si>
  <si>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141.1.20b</t>
  </si>
  <si>
    <t>141.1.21</t>
  </si>
  <si>
    <t>141.1.22</t>
  </si>
  <si>
    <t>141.1.25</t>
  </si>
  <si>
    <t>141.1.26</t>
  </si>
  <si>
    <t>141.1.29</t>
  </si>
  <si>
    <t>141.1.32</t>
  </si>
  <si>
    <t>141.1.34</t>
  </si>
  <si>
    <t>CCC S.A.</t>
  </si>
  <si>
    <t>KRUK S.A.</t>
  </si>
  <si>
    <t>CD Projekt S.A.</t>
  </si>
  <si>
    <r>
      <t xml:space="preserve">Dłużne papiery wartościowe, których emitent może ograniczyć swoją odpowiedzialność za zobowiązania z nich wynikające do kwoty przychodów lub wartości majątku przedsięwzięcia, do których obligatariuszowi służy prawo pierwszeństwa przed innymi wierzycielami emitenta i których emitentami mogą być następujące podmioty mające siedzibę na terytorium państw, o których mowa art. 141 ust. 4 ustawy z dnia 28 sierpnia 1997 r. </t>
    </r>
    <r>
      <rPr>
        <i/>
        <sz val="9"/>
        <rFont val="Arial"/>
        <family val="2"/>
      </rPr>
      <t>"o organizacji i funkcjonowaniu funduszy emerytalnych"</t>
    </r>
    <r>
      <rPr>
        <sz val="9"/>
        <rFont val="Arial"/>
        <family val="2"/>
      </rPr>
      <t>:
b) banki lub instytucje kredytowe, realizujące w szczególności programy rządowe, w tym realizowane z wykorzystaniem środków pochodzących z funduszy Unii Europejskiej oraz międzynarodowych instytucji finansowych, infrastrukturalne, a także związane z rozwojem sektora małych i średnich przedsiębiorstw</t>
    </r>
  </si>
  <si>
    <t>Inne niż będące przedmiotem oferty publicznej na terytorium Rzeczypospolitej Polskiej obligacje i 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</si>
  <si>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Bank Polska Kasa Opieki S.A. - 200T30/2018</t>
  </si>
  <si>
    <t>BNP Paribas S.A. Oddział w Polsce - 200T7117/2017</t>
  </si>
  <si>
    <r>
      <t xml:space="preserve">Depozyty denominowane w walutach państw, o których mowa w art. 141 ust. 4 ustawy z dnia 28 sierpnia 1997 r. "o organizacji i funkcjonowaniu funduszy emerytalnych", w 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</t>
    </r>
    <r>
      <rPr>
        <sz val="9"/>
        <rFont val="Arial"/>
        <family val="2"/>
      </rPr>
      <t>"</t>
    </r>
  </si>
  <si>
    <t>Termin wykupu /
Data zapadalności</t>
  </si>
  <si>
    <r>
      <t xml:space="preserve">Obligacje inne niż wymienione w art. 141 pkt 33 ustawy z dnia 28 sierpnia 1997r. </t>
    </r>
    <r>
      <rPr>
        <i/>
        <sz val="9"/>
        <rFont val="Arial"/>
        <family val="2"/>
      </rPr>
      <t>"o organizacji i funkcjonowaniu funduszy emerytalnych"</t>
    </r>
    <r>
      <rPr>
        <sz val="9"/>
        <rFont val="Arial"/>
        <family val="2"/>
      </rPr>
      <t>, bankowe papiery wartościowe lub listy zastawne, emitowane przez Bank Gospodarstwa Krajowego.</t>
    </r>
  </si>
  <si>
    <t>Bank Gospodarstwa Krajowego</t>
  </si>
  <si>
    <t>SES SA</t>
  </si>
  <si>
    <t>Unilever N.V.</t>
  </si>
  <si>
    <t>Skarbiec-Rynku Nieruchomości FIZ</t>
  </si>
  <si>
    <t>Investor Private Equity FIZ AN</t>
  </si>
  <si>
    <t>Pekao Bank Hipoteczny S.A.</t>
  </si>
  <si>
    <t>PKO Bank Hipoteczny S.A.</t>
  </si>
  <si>
    <t>mBank Hipoteczny S.A.</t>
  </si>
  <si>
    <t>Miasto Stołeczne Warszawa</t>
  </si>
  <si>
    <t>Obligacje i inne dłużne papiery wartościowe, emitowane przez jednostki samorządu terytorialnego lub ich związki, będące przedmiotem oferty publicznej</t>
  </si>
  <si>
    <t>Europejski Fundusz Hipoteczny S.A.</t>
  </si>
  <si>
    <t>Orbis S.A.</t>
  </si>
  <si>
    <t>Santander Consumer Bank S.A.</t>
  </si>
  <si>
    <r>
      <t>Obligacje i inne dłużne papiery wartościowe, dla których podmiotami zobowiązanymi do spełnienia świadczeń są spółki notowane na rynku regulowanym na terytorium Rzeczypospolitej Polskiej, inne niż papiery wartościowe, o których mowa w art. 141 pkt 21 i 22 ustawy z dnia 28 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</t>
    </r>
  </si>
  <si>
    <r>
      <t xml:space="preserve">Będące przedmiotem oferty publicznej na terytorium Rzeczypospolitej Polskiej obligacje i inne dłużne papiery wartościowe, inne niż papiery wartościowe, o których mowa w art. 141 pkt 15 i 21 ustawy z dnia 28 sierpnia 1997 r. </t>
    </r>
    <r>
      <rPr>
        <i/>
        <sz val="9"/>
        <rFont val="Arial"/>
        <family val="2"/>
      </rPr>
      <t>"o organizacji i funkcjonowaniu funduszy emerytalnych"</t>
    </r>
  </si>
  <si>
    <t>Miejskie Wodociągi i Kanalizacja w Bydgoszczy Sp. z o.o.</t>
  </si>
  <si>
    <r>
      <t xml:space="preserve">Obligacje przychodowe, o których mowa w ustawie z dnia 29 czerwca 1995 r. </t>
    </r>
    <r>
      <rPr>
        <i/>
        <sz val="9"/>
        <rFont val="Arial"/>
        <family val="2"/>
      </rPr>
      <t>o obligacjach</t>
    </r>
    <r>
      <rPr>
        <sz val="9"/>
        <rFont val="Arial"/>
        <family val="2"/>
      </rPr>
      <t xml:space="preserve"> (Dz. U. z 2001 r. Nr 120, poz. 1300, z późn. zm.)</t>
    </r>
  </si>
  <si>
    <t>Deutsche Bank Luxembourg S.A.</t>
  </si>
  <si>
    <t>Ghelamco Invest Sp. z o.o.</t>
  </si>
  <si>
    <t>Magellan S.A.</t>
  </si>
  <si>
    <t>ECHO Investment S.A.</t>
  </si>
  <si>
    <t>Getin Noble Bank S.A.</t>
  </si>
  <si>
    <t>AB S.A.</t>
  </si>
  <si>
    <t>GetBack S.A.</t>
  </si>
  <si>
    <t>ROBYG S.A.</t>
  </si>
  <si>
    <t>Dom Developmnet S.A.</t>
  </si>
  <si>
    <t>Europejskie Centrum Odszkodowań S.A.</t>
  </si>
  <si>
    <t>Globe Trade Centre S.A.</t>
  </si>
  <si>
    <t>Berkshire Hathaway Inc.</t>
  </si>
  <si>
    <t>Paypal Holdings Inc.</t>
  </si>
  <si>
    <t>Erste Group Bank Ord Shs</t>
  </si>
  <si>
    <t xml:space="preserve">Lowe's Companies., Inc. </t>
  </si>
  <si>
    <t>Accor Ord Shs</t>
  </si>
  <si>
    <t>SolarEdge Technologies, Inc.</t>
  </si>
  <si>
    <t>Smurfit kappa group plc</t>
  </si>
  <si>
    <t xml:space="preserve">Broadcom Ltd. </t>
  </si>
  <si>
    <t xml:space="preserve">Western Digital Corp. </t>
  </si>
  <si>
    <t>Affiliated Managers Group, Inc.</t>
  </si>
  <si>
    <t>ThyssenKrupp AG</t>
  </si>
  <si>
    <t>Komercní Banka, a.s.</t>
  </si>
  <si>
    <t>Credit Suisse Group AG</t>
  </si>
  <si>
    <t>Zalando SE</t>
  </si>
  <si>
    <t>UNIQA Insurance Group AG</t>
  </si>
  <si>
    <t xml:space="preserve">Mellanox Technologies Ltd. </t>
  </si>
  <si>
    <t>Mosaic Co.</t>
  </si>
  <si>
    <t xml:space="preserve">KONINKLIJKE KPN N.V. </t>
  </si>
  <si>
    <t>Legg Mason, Inc.</t>
  </si>
  <si>
    <t>Wizz Air Holdings Plc</t>
  </si>
  <si>
    <t>Basic-Fit NV</t>
  </si>
  <si>
    <t>Energie Versorgung Niederoesterreich AG</t>
  </si>
  <si>
    <t>Lanxess AG</t>
  </si>
  <si>
    <t>Artisan Partners Asset Management, Inc.</t>
  </si>
  <si>
    <t>Jeronimo Martins SGPS SA</t>
  </si>
  <si>
    <t>Waddell &amp; Reed Financial, Inc.</t>
  </si>
  <si>
    <t>IAMGOLD Corp.</t>
  </si>
  <si>
    <t>MACOM Technology Solutions Holdings, Inc.</t>
  </si>
  <si>
    <t xml:space="preserve">OTP Bank Nyrt </t>
  </si>
  <si>
    <t xml:space="preserve">SSR Mining, Inc. </t>
  </si>
  <si>
    <t>Danone SA</t>
  </si>
  <si>
    <t>Uniper SE</t>
  </si>
  <si>
    <t>Barrick Gold Corp.</t>
  </si>
  <si>
    <t>Siemans AG</t>
  </si>
  <si>
    <t>Bayerische Motoren Werke AG</t>
  </si>
  <si>
    <t>Pretium Resources, Inc.</t>
  </si>
  <si>
    <t xml:space="preserve">Brown-Forman Corp. </t>
  </si>
  <si>
    <t>Hormel Foods Corp.</t>
  </si>
  <si>
    <t>W.W. Grainger, Inc.</t>
  </si>
  <si>
    <t xml:space="preserve">Clorox Co. </t>
  </si>
  <si>
    <t>Paddy Power Betfair Plc</t>
  </si>
  <si>
    <t>Unternehmen Wal-Mart Stores Inc.</t>
  </si>
  <si>
    <t xml:space="preserve">AT&amp;T, Inc. </t>
  </si>
  <si>
    <t>Sysco Corp.</t>
  </si>
  <si>
    <t>T. Rowe Price Group, Inc</t>
  </si>
  <si>
    <t>PepsiCo, Inc.</t>
  </si>
  <si>
    <t>Walgreens Boots Alliance, Inc.</t>
  </si>
  <si>
    <t>Kimberly-Clark Corp.</t>
  </si>
  <si>
    <t xml:space="preserve">Kerry Group Plc </t>
  </si>
  <si>
    <t>Genuine Parts Co.</t>
  </si>
  <si>
    <t>Air Products &amp; Chemicals, Inc.</t>
  </si>
  <si>
    <t>Nucor Corp</t>
  </si>
  <si>
    <t xml:space="preserve">Federal Realty Investment Trust </t>
  </si>
  <si>
    <t xml:space="preserve">Procter &amp; Gamble Company </t>
  </si>
  <si>
    <t>AbbVie Inc.</t>
  </si>
  <si>
    <t>Sherwin-Williams Co.</t>
  </si>
  <si>
    <t>Dover Corporation</t>
  </si>
  <si>
    <t>Illinois Tool Works, Inc.</t>
  </si>
  <si>
    <t>Sage Group Plc</t>
  </si>
  <si>
    <t xml:space="preserve">McDonald's Corporation </t>
  </si>
  <si>
    <t>Colgate-Palmolive Company</t>
  </si>
  <si>
    <t>Chevron Corporation</t>
  </si>
  <si>
    <t>S&amp;P Global Inc.</t>
  </si>
  <si>
    <t>Emerson Electric Co.</t>
  </si>
  <si>
    <t>Essilor International SA</t>
  </si>
  <si>
    <t>VF Corp.</t>
  </si>
  <si>
    <t>Aflac, Inc.</t>
  </si>
  <si>
    <t>Target Corporation</t>
  </si>
  <si>
    <t xml:space="preserve">Sky Plc </t>
  </si>
  <si>
    <t>Cintas Corporation</t>
  </si>
  <si>
    <t>Abbott Laboratories</t>
  </si>
  <si>
    <t>McCormick &amp; Co., Inc.</t>
  </si>
  <si>
    <t>Medtronic Plc</t>
  </si>
  <si>
    <t>Shire Plc</t>
  </si>
  <si>
    <t xml:space="preserve">Whitbread Plc </t>
  </si>
  <si>
    <t>Stanley Black &amp; Decker, Inc.</t>
  </si>
  <si>
    <t xml:space="preserve">Novozymes A/S </t>
  </si>
  <si>
    <t>Diageo Plc</t>
  </si>
  <si>
    <t>Wolters Kluwer NV</t>
  </si>
  <si>
    <t xml:space="preserve">Becton, Dickinson &amp; Co. </t>
  </si>
  <si>
    <t>Ecolab Inc.</t>
  </si>
  <si>
    <t>C.R. Bard, Inc.</t>
  </si>
  <si>
    <t>Novo Nordisk A/S</t>
  </si>
  <si>
    <t>Fresenius Medical Care AG &amp; Co. KGaA</t>
  </si>
  <si>
    <t>Automatic Data Processing, Inc.</t>
  </si>
  <si>
    <t xml:space="preserve">Ashtead Group Plc </t>
  </si>
  <si>
    <t>Roche Holding AG</t>
  </si>
  <si>
    <t>3M Co.</t>
  </si>
  <si>
    <t>Exxon Mobil Corporation</t>
  </si>
  <si>
    <t>Pentair Plc</t>
  </si>
  <si>
    <t>British American Tobacco Plc</t>
  </si>
  <si>
    <t>Chocoladefabriken Lindt &amp; Sprüngli AG</t>
  </si>
  <si>
    <t xml:space="preserve">PPG Industries, Inc. </t>
  </si>
  <si>
    <t xml:space="preserve">Coca-Cola Company </t>
  </si>
  <si>
    <t>Consolidated Edison, Inc.</t>
  </si>
  <si>
    <t xml:space="preserve">Johnson &amp; Johnson </t>
  </si>
  <si>
    <t>Prudential Plc</t>
  </si>
  <si>
    <t>Leggett &amp; Platt, Inc.</t>
  </si>
  <si>
    <t>Cincinnati Financial Corp.</t>
  </si>
  <si>
    <t>Red Eléctrica Corp. SA</t>
  </si>
  <si>
    <t>Unternehmen Herm?s International SA</t>
  </si>
  <si>
    <t xml:space="preserve">Compass Group Plc </t>
  </si>
  <si>
    <t xml:space="preserve">WPP Plc </t>
  </si>
  <si>
    <t>Imperial Brands Plc</t>
  </si>
  <si>
    <t>Franklin Resources, Inc.</t>
  </si>
  <si>
    <t>Intertek Group Plc</t>
  </si>
  <si>
    <t>Nestlé SA</t>
  </si>
  <si>
    <t>General Dynamics Corp.</t>
  </si>
  <si>
    <t>L'Oréal SA</t>
  </si>
  <si>
    <t>Enagás SA</t>
  </si>
  <si>
    <t>Novartis AG</t>
  </si>
  <si>
    <t>Groupe Bruxelles Lambert NV</t>
  </si>
  <si>
    <t>Abertis Infraestructuras SA</t>
  </si>
  <si>
    <t>Cardinal Health, Inc</t>
  </si>
  <si>
    <t xml:space="preserve">BAE Systems Plc </t>
  </si>
  <si>
    <t xml:space="preserve">SSE Plc </t>
  </si>
  <si>
    <t xml:space="preserve">Archer Daniels Midland Company </t>
  </si>
  <si>
    <t>Next Plc</t>
  </si>
  <si>
    <t>Bunzl Plc</t>
  </si>
  <si>
    <t>Johnson Matthey Plc</t>
  </si>
  <si>
    <t>Fresenius SE &amp; Co KGaA</t>
  </si>
  <si>
    <t>Sanofi SA</t>
  </si>
  <si>
    <t>Associated British Foods Plc</t>
  </si>
  <si>
    <t xml:space="preserve">Capita Plc </t>
  </si>
  <si>
    <t>EMG S.A.</t>
  </si>
  <si>
    <t>Pharmena S.A.</t>
  </si>
  <si>
    <t>PKP CARGO S.A.</t>
  </si>
  <si>
    <t>BUDIMEX S.A.</t>
  </si>
  <si>
    <t>Bank Handlowy w Warszawie S.A.</t>
  </si>
  <si>
    <t>Asseco Poland S.A.</t>
  </si>
  <si>
    <t>AmRest Holdings SE</t>
  </si>
  <si>
    <t>Grupa LOTOS SA</t>
  </si>
  <si>
    <t xml:space="preserve">UNICREDIT S.P.A </t>
  </si>
  <si>
    <t>Grupa Azoty S.A.</t>
  </si>
  <si>
    <t>Benefit Systems S.A.</t>
  </si>
  <si>
    <t>Dino Polska S.A.</t>
  </si>
  <si>
    <t xml:space="preserve">Pfleiderer Group SA </t>
  </si>
  <si>
    <t>Enea S.A.</t>
  </si>
  <si>
    <t>Zespół Elektrociepłowni Wrocławskich KOGENERACJA S.A.</t>
  </si>
  <si>
    <t>CEZ a.s.</t>
  </si>
  <si>
    <t>LC Corp S.A.</t>
  </si>
  <si>
    <t>Jastrzebska Spółka Węglowa S.A.</t>
  </si>
  <si>
    <t>Energa S.A.</t>
  </si>
  <si>
    <t>Wirtualna Polska Holding S.A.</t>
  </si>
  <si>
    <t>Orange Polska S.A.</t>
  </si>
  <si>
    <t>Famur S.A.</t>
  </si>
  <si>
    <t xml:space="preserve">Alumetal S.A. </t>
  </si>
  <si>
    <t>MLP Group S.A.</t>
  </si>
  <si>
    <t>Fabryki Mebli FORTE S.A.</t>
  </si>
  <si>
    <t xml:space="preserve">KERNEL HOLDING SA </t>
  </si>
  <si>
    <t>Sanok Rubber Company S.A.</t>
  </si>
  <si>
    <t>Oponeo.pl S.A.</t>
  </si>
  <si>
    <t>Giełda Papierów Wartościowych w Warszawie S.A.</t>
  </si>
  <si>
    <t>Comarch S.A.</t>
  </si>
  <si>
    <t>Play Communications S.A.</t>
  </si>
  <si>
    <t xml:space="preserve"> LiveChat Software S.A.</t>
  </si>
  <si>
    <t>AGORA S.A.</t>
  </si>
  <si>
    <t>Ciech S.A.</t>
  </si>
  <si>
    <t>Prime Car Management S.A.</t>
  </si>
  <si>
    <t>Medicalgorithmics S.A.</t>
  </si>
  <si>
    <t>FERRO S.A.</t>
  </si>
  <si>
    <t>NEUCA S.A.</t>
  </si>
  <si>
    <t>Auto Partner S.A.</t>
  </si>
  <si>
    <t>Wawel S.A.</t>
  </si>
  <si>
    <t>Amica S.A.</t>
  </si>
  <si>
    <t>Capital Park S.A.</t>
  </si>
  <si>
    <t xml:space="preserve">Eurocash S.A. </t>
  </si>
  <si>
    <t>Rainbow Tours S.A.</t>
  </si>
  <si>
    <t>Asseco Business Solutions S.A.</t>
  </si>
  <si>
    <t>Stalexport Autostrady S.A.</t>
  </si>
  <si>
    <t>Elektrobudowa S.A.</t>
  </si>
  <si>
    <t>Mennica Polska S.A.</t>
  </si>
  <si>
    <t>Mangata Holding S.A.</t>
  </si>
  <si>
    <t>Polnord S.A.</t>
  </si>
  <si>
    <t>Elemental Holding S.A.</t>
  </si>
  <si>
    <t>Tauron Polska Energia S.A.</t>
  </si>
  <si>
    <t xml:space="preserve">Bank BGŻ BNP Paribas S.A. </t>
  </si>
  <si>
    <t>Getin Holding S.A.</t>
  </si>
  <si>
    <t>Apator S.A.</t>
  </si>
  <si>
    <t xml:space="preserve">Getin Noble Bank S.A. </t>
  </si>
  <si>
    <t>Lubelski Węgiel Bogdanka S.A.</t>
  </si>
  <si>
    <t xml:space="preserve">Lentex S.A. </t>
  </si>
  <si>
    <t>Emperia Holding S.A.</t>
  </si>
  <si>
    <t>Impexmetal S.A.</t>
  </si>
  <si>
    <t>KOPEX S.A.</t>
  </si>
  <si>
    <t>Netia S.A.</t>
  </si>
  <si>
    <t>Quercus Towarzystwo Funduszy Inwestycyjnych S.A.</t>
  </si>
  <si>
    <t>Polski Bank Komórek Macierzystych S.A.</t>
  </si>
  <si>
    <t>Comp S.A.</t>
  </si>
  <si>
    <t>Izostal S.A.</t>
  </si>
  <si>
    <t>AC S.A.</t>
  </si>
  <si>
    <t xml:space="preserve">Polenergia S.A. </t>
  </si>
  <si>
    <t>Rawlplug S.A.</t>
  </si>
  <si>
    <t>BSC Drukarnia Opakowań S.A.</t>
  </si>
  <si>
    <t>Talanx AG</t>
  </si>
  <si>
    <t>Unibep S.A.</t>
  </si>
  <si>
    <t>ULMA Construccion Polska S.A.</t>
  </si>
  <si>
    <t>Newag S.A.</t>
  </si>
  <si>
    <t>Kino Polska TV S.A.</t>
  </si>
  <si>
    <t>Vigo System S.A.</t>
  </si>
  <si>
    <t>IMMOFINANZ AG</t>
  </si>
  <si>
    <t>R22 S.A.</t>
  </si>
  <si>
    <t>Selvita S.A.</t>
  </si>
  <si>
    <t xml:space="preserve">Polski Holding Nieruchomości S.A. </t>
  </si>
  <si>
    <t>Stalprofil S.A.</t>
  </si>
  <si>
    <t>Soho Development S.A.</t>
  </si>
  <si>
    <t>Monnari Trade S.A.</t>
  </si>
  <si>
    <t>Aplisens S.A.</t>
  </si>
  <si>
    <t>Firma Oponiarska DĘBICA S.A.</t>
  </si>
  <si>
    <t xml:space="preserve">X-Trade Brokers DM S.A. </t>
  </si>
  <si>
    <t>Trakcja PRKiI S.A.</t>
  </si>
  <si>
    <t>Wielton S.A.</t>
  </si>
  <si>
    <t>AAT Holding S.A.</t>
  </si>
  <si>
    <t>Mostostal Zabrze S.A.</t>
  </si>
  <si>
    <t>Groclin S.A.</t>
  </si>
  <si>
    <t>Torpol S.A.</t>
  </si>
  <si>
    <t>Erbud S.A.</t>
  </si>
  <si>
    <t>Izo-Blok S.A.</t>
  </si>
  <si>
    <t>Avia Solutions Group AB</t>
  </si>
  <si>
    <t>Zamet Industry S.A.</t>
  </si>
  <si>
    <t>Ergis S.A.</t>
  </si>
  <si>
    <t>INPRO S.A.</t>
  </si>
  <si>
    <t>Open Finance S.A.</t>
  </si>
  <si>
    <t>ES-System S.A.</t>
  </si>
  <si>
    <t>PROJPRZEM S.A.</t>
  </si>
  <si>
    <t>Eko Export S.A.</t>
  </si>
  <si>
    <t>Mercor S.A.</t>
  </si>
  <si>
    <t>Selena FM S.A.</t>
  </si>
  <si>
    <t>Celon Pharma S.A.</t>
  </si>
  <si>
    <t>Zespół Elektrowni Pątnów-Adamów-Konin S.A.</t>
  </si>
  <si>
    <t>Tarczyński S.A.</t>
  </si>
  <si>
    <t>Korporacja KGL S.A.</t>
  </si>
  <si>
    <t>ZPUE S.A.</t>
  </si>
  <si>
    <t>Wittchen S.A.</t>
  </si>
  <si>
    <t>Mostostal Warszawa S.A.</t>
  </si>
  <si>
    <t>Harper Hygienic S.A.</t>
  </si>
  <si>
    <t>Mercator Medical S.A.</t>
  </si>
  <si>
    <t>Zakłady Przemysłu Cukierniczego Otmuchów S.A.</t>
  </si>
  <si>
    <t>AviaAM Leasing AB</t>
  </si>
  <si>
    <t>K2 Internet S.A.</t>
  </si>
  <si>
    <t>Seco/Warwick S.A.</t>
  </si>
  <si>
    <t>Arctic Paper S.A.</t>
  </si>
  <si>
    <t>Polska Grupa Odlewnicza S.A.</t>
  </si>
  <si>
    <t>Vivid Games S.A.</t>
  </si>
  <si>
    <t>Alta S.A.</t>
  </si>
  <si>
    <t>iAlbatros Group SA</t>
  </si>
  <si>
    <t>Aegon Otwarty Fundusz Emerytalny - roczna struktura aktywów</t>
  </si>
  <si>
    <t>Coloplast A/S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</si>
</sst>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d/mm"/>
    <numFmt numFmtId="166" formatCode="0.0000"/>
    <numFmt numFmtId="167" formatCode="0.0000000"/>
    <numFmt numFmtId="168" formatCode="0.00000000"/>
    <numFmt numFmtId="169" formatCode="0.0%"/>
    <numFmt numFmtId="170" formatCode="0.000"/>
    <numFmt numFmtId="171" formatCode="#,##0.00_ ;\-#,##0.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0\ _z_ł_-;\-* #,##0.000\ _z_ł_-;_-* &quot;-&quot;??\ _z_ł_-;_-@_-"/>
    <numFmt numFmtId="177" formatCode="0.0000000000"/>
    <numFmt numFmtId="178" formatCode="0.000000000"/>
    <numFmt numFmtId="179" formatCode="0.000000"/>
    <numFmt numFmtId="180" formatCode="0.00000"/>
    <numFmt numFmtId="181" formatCode="#,##0.000"/>
    <numFmt numFmtId="182" formatCode="#,##0.0000"/>
    <numFmt numFmtId="183" formatCode="#,##0.000000000"/>
    <numFmt numFmtId="184" formatCode="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[$-415]dd\ mmmm\ yyyy"/>
  </numFmts>
  <fonts count="57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22"/>
      </left>
      <right style="thin">
        <color indexed="9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 tint="-0.149959996342659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theme="0" tint="-0.149959996342659"/>
      </right>
      <top style="medium">
        <color indexed="22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22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3000030517578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medium">
        <color indexed="22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theme="0"/>
      </right>
      <top>
        <color indexed="63"/>
      </top>
      <bottom style="medium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indexed="22"/>
      </bottom>
    </border>
    <border>
      <left style="thin">
        <color theme="0"/>
      </left>
      <right>
        <color indexed="63"/>
      </right>
      <top>
        <color indexed="63"/>
      </top>
      <bottom style="medium">
        <color indexed="22"/>
      </bottom>
    </border>
    <border>
      <left style="thin">
        <color theme="0" tint="-0.149959996342659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14993000030517578"/>
      </right>
      <top style="medium">
        <color indexed="22"/>
      </top>
      <bottom style="thin">
        <color theme="0" tint="-0.149959996342659"/>
      </bottom>
    </border>
    <border>
      <left style="thin">
        <color indexed="22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medium">
        <color indexed="22"/>
      </top>
      <bottom style="thin">
        <color theme="0" tint="-0.14993000030517578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9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9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9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39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9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39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39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1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7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40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4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40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40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0" fillId="4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40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13" borderId="1" applyNumberFormat="0" applyAlignment="0" applyProtection="0"/>
    <xf numFmtId="0" fontId="41" fillId="48" borderId="2" applyNumberFormat="0" applyAlignment="0" applyProtection="0"/>
    <xf numFmtId="0" fontId="7" fillId="21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49" borderId="3" applyNumberFormat="0" applyAlignment="0" applyProtection="0"/>
    <xf numFmtId="0" fontId="42" fillId="50" borderId="4" applyNumberFormat="0" applyAlignment="0" applyProtection="0"/>
    <xf numFmtId="0" fontId="8" fillId="51" borderId="3" applyNumberFormat="0" applyAlignment="0" applyProtection="0"/>
    <xf numFmtId="0" fontId="8" fillId="49" borderId="3" applyNumberFormat="0" applyAlignment="0" applyProtection="0"/>
    <xf numFmtId="0" fontId="8" fillId="49" borderId="3" applyNumberFormat="0" applyAlignment="0" applyProtection="0"/>
    <xf numFmtId="0" fontId="9" fillId="8" borderId="0" applyNumberFormat="0" applyBorder="0" applyAlignment="0" applyProtection="0"/>
    <xf numFmtId="0" fontId="43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53" borderId="8" applyNumberFormat="0" applyAlignment="0" applyProtection="0"/>
    <xf numFmtId="0" fontId="45" fillId="54" borderId="9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2" fillId="0" borderId="10" applyNumberFormat="0" applyFill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6" applyNumberFormat="0" applyFill="0" applyAlignment="0" applyProtection="0"/>
    <xf numFmtId="0" fontId="48" fillId="0" borderId="17" applyNumberFormat="0" applyFill="0" applyAlignment="0" applyProtection="0"/>
    <xf numFmtId="0" fontId="24" fillId="0" borderId="18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49" fillId="55" borderId="0" applyNumberFormat="0" applyBorder="0" applyAlignment="0" applyProtection="0"/>
    <xf numFmtId="0" fontId="2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49" borderId="1" applyNumberFormat="0" applyAlignment="0" applyProtection="0"/>
    <xf numFmtId="0" fontId="50" fillId="50" borderId="2" applyNumberFormat="0" applyAlignment="0" applyProtection="0"/>
    <xf numFmtId="0" fontId="26" fillId="51" borderId="1" applyNumberFormat="0" applyAlignment="0" applyProtection="0"/>
    <xf numFmtId="0" fontId="16" fillId="49" borderId="1" applyNumberFormat="0" applyAlignment="0" applyProtection="0"/>
    <xf numFmtId="0" fontId="16" fillId="4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9" applyNumberFormat="0" applyFill="0" applyAlignment="0" applyProtection="0"/>
    <xf numFmtId="0" fontId="51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39" fillId="56" borderId="23" applyNumberFormat="0" applyFont="0" applyAlignment="0" applyProtection="0"/>
    <xf numFmtId="0" fontId="5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55" fillId="57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</cellStyleXfs>
  <cellXfs count="164">
    <xf numFmtId="0" fontId="0" fillId="0" borderId="0" xfId="0" applyAlignment="1">
      <alignment/>
    </xf>
    <xf numFmtId="4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9" fillId="49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49" fontId="3" fillId="0" borderId="26" xfId="0" applyNumberFormat="1" applyFont="1" applyBorder="1" applyAlignment="1">
      <alignment horizontal="left" wrapText="1"/>
    </xf>
    <xf numFmtId="14" fontId="3" fillId="0" borderId="26" xfId="0" applyNumberFormat="1" applyFont="1" applyBorder="1" applyAlignment="1">
      <alignment horizontal="center" vertical="center" wrapText="1"/>
    </xf>
    <xf numFmtId="43" fontId="31" fillId="0" borderId="26" xfId="0" applyNumberFormat="1" applyFont="1" applyBorder="1" applyAlignment="1">
      <alignment horizontal="center" vertical="center"/>
    </xf>
    <xf numFmtId="43" fontId="31" fillId="0" borderId="26" xfId="0" applyNumberFormat="1" applyFont="1" applyBorder="1" applyAlignment="1">
      <alignment horizontal="left" vertical="center" indent="2"/>
    </xf>
    <xf numFmtId="4" fontId="3" fillId="0" borderId="24" xfId="0" applyNumberFormat="1" applyFont="1" applyFill="1" applyBorder="1" applyAlignment="1">
      <alignment/>
    </xf>
    <xf numFmtId="0" fontId="32" fillId="49" borderId="27" xfId="0" applyFont="1" applyFill="1" applyBorder="1" applyAlignment="1">
      <alignment/>
    </xf>
    <xf numFmtId="43" fontId="33" fillId="0" borderId="25" xfId="150" applyNumberFormat="1" applyFont="1" applyFill="1" applyBorder="1" applyAlignment="1">
      <alignment horizontal="center" vertical="center"/>
    </xf>
    <xf numFmtId="43" fontId="33" fillId="0" borderId="25" xfId="150" applyNumberFormat="1" applyFont="1" applyBorder="1" applyAlignment="1">
      <alignment horizontal="left" vertical="center" indent="1"/>
    </xf>
    <xf numFmtId="4" fontId="32" fillId="0" borderId="28" xfId="0" applyNumberFormat="1" applyFont="1" applyFill="1" applyBorder="1" applyAlignment="1">
      <alignment/>
    </xf>
    <xf numFmtId="0" fontId="32" fillId="0" borderId="24" xfId="0" applyFont="1" applyBorder="1" applyAlignment="1">
      <alignment/>
    </xf>
    <xf numFmtId="0" fontId="3" fillId="49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4" fillId="51" borderId="31" xfId="0" applyNumberFormat="1" applyFont="1" applyFill="1" applyBorder="1" applyAlignment="1">
      <alignment horizontal="left" vertical="center" wrapText="1"/>
    </xf>
    <xf numFmtId="14" fontId="34" fillId="51" borderId="31" xfId="0" applyNumberFormat="1" applyFont="1" applyFill="1" applyBorder="1" applyAlignment="1">
      <alignment horizontal="center" vertical="center" wrapText="1"/>
    </xf>
    <xf numFmtId="43" fontId="34" fillId="0" borderId="31" xfId="0" applyNumberFormat="1" applyFont="1" applyFill="1" applyBorder="1" applyAlignment="1">
      <alignment horizontal="left" vertical="center"/>
    </xf>
    <xf numFmtId="43" fontId="34" fillId="51" borderId="31" xfId="150" applyNumberFormat="1" applyFont="1" applyFill="1" applyBorder="1" applyAlignment="1">
      <alignment horizontal="left" vertical="center" indent="2"/>
    </xf>
    <xf numFmtId="0" fontId="33" fillId="0" borderId="32" xfId="0" applyFont="1" applyFill="1" applyBorder="1" applyAlignment="1">
      <alignment horizontal="left" vertical="center"/>
    </xf>
    <xf numFmtId="43" fontId="29" fillId="0" borderId="25" xfId="150" applyNumberFormat="1" applyFont="1" applyFill="1" applyBorder="1" applyAlignment="1">
      <alignment horizontal="center" vertical="center"/>
    </xf>
    <xf numFmtId="43" fontId="29" fillId="0" borderId="25" xfId="150" applyNumberFormat="1" applyFont="1" applyBorder="1" applyAlignment="1">
      <alignment horizontal="left" vertical="center" indent="1"/>
    </xf>
    <xf numFmtId="4" fontId="35" fillId="0" borderId="28" xfId="0" applyNumberFormat="1" applyFont="1" applyFill="1" applyBorder="1" applyAlignment="1">
      <alignment/>
    </xf>
    <xf numFmtId="0" fontId="35" fillId="0" borderId="24" xfId="0" applyFont="1" applyBorder="1" applyAlignment="1">
      <alignment/>
    </xf>
    <xf numFmtId="0" fontId="3" fillId="49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64" fontId="3" fillId="0" borderId="26" xfId="0" applyNumberFormat="1" applyFont="1" applyFill="1" applyBorder="1" applyAlignment="1">
      <alignment horizontal="left" wrapText="1"/>
    </xf>
    <xf numFmtId="14" fontId="3" fillId="0" borderId="26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left" vertical="center"/>
    </xf>
    <xf numFmtId="43" fontId="3" fillId="0" borderId="26" xfId="150" applyNumberFormat="1" applyFont="1" applyFill="1" applyBorder="1" applyAlignment="1">
      <alignment horizontal="left" vertical="center" indent="2"/>
    </xf>
    <xf numFmtId="0" fontId="3" fillId="49" borderId="35" xfId="0" applyFont="1" applyFill="1" applyBorder="1" applyAlignment="1">
      <alignment/>
    </xf>
    <xf numFmtId="0" fontId="4" fillId="0" borderId="36" xfId="0" applyFont="1" applyFill="1" applyBorder="1" applyAlignment="1">
      <alignment horizontal="left" vertical="top"/>
    </xf>
    <xf numFmtId="43" fontId="29" fillId="0" borderId="36" xfId="150" applyNumberFormat="1" applyFont="1" applyFill="1" applyBorder="1" applyAlignment="1">
      <alignment horizontal="right" vertical="center"/>
    </xf>
    <xf numFmtId="43" fontId="29" fillId="0" borderId="36" xfId="150" applyNumberFormat="1" applyFont="1" applyFill="1" applyBorder="1" applyAlignment="1">
      <alignment horizontal="left" vertical="center" indent="1"/>
    </xf>
    <xf numFmtId="4" fontId="3" fillId="0" borderId="28" xfId="0" applyNumberFormat="1" applyFont="1" applyFill="1" applyBorder="1" applyAlignment="1">
      <alignment/>
    </xf>
    <xf numFmtId="0" fontId="3" fillId="49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43" fontId="36" fillId="0" borderId="22" xfId="0" applyNumberFormat="1" applyFont="1" applyFill="1" applyBorder="1" applyAlignment="1">
      <alignment horizontal="right" vertical="center" wrapText="1" indent="1"/>
    </xf>
    <xf numFmtId="43" fontId="36" fillId="0" borderId="22" xfId="203" applyNumberFormat="1" applyFont="1" applyFill="1" applyBorder="1" applyAlignment="1">
      <alignment horizontal="left" vertical="center" wrapText="1" indent="2"/>
    </xf>
    <xf numFmtId="4" fontId="3" fillId="0" borderId="28" xfId="195" applyNumberFormat="1" applyFont="1" applyFill="1" applyBorder="1">
      <alignment/>
      <protection/>
    </xf>
    <xf numFmtId="4" fontId="37" fillId="0" borderId="24" xfId="0" applyNumberFormat="1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right" wrapText="1"/>
    </xf>
    <xf numFmtId="4" fontId="37" fillId="0" borderId="24" xfId="0" applyNumberFormat="1" applyFont="1" applyFill="1" applyBorder="1" applyAlignment="1">
      <alignment horizontal="right" wrapText="1"/>
    </xf>
    <xf numFmtId="0" fontId="4" fillId="0" borderId="39" xfId="0" applyFont="1" applyFill="1" applyBorder="1" applyAlignment="1">
      <alignment/>
    </xf>
    <xf numFmtId="0" fontId="37" fillId="0" borderId="40" xfId="0" applyFont="1" applyFill="1" applyBorder="1" applyAlignment="1">
      <alignment horizontal="left" wrapText="1" indent="2"/>
    </xf>
    <xf numFmtId="14" fontId="37" fillId="0" borderId="40" xfId="0" applyNumberFormat="1" applyFont="1" applyFill="1" applyBorder="1" applyAlignment="1">
      <alignment horizontal="left" vertical="center" wrapText="1" indent="3"/>
    </xf>
    <xf numFmtId="43" fontId="37" fillId="0" borderId="40" xfId="0" applyNumberFormat="1" applyFont="1" applyFill="1" applyBorder="1" applyAlignment="1">
      <alignment horizontal="left" wrapText="1"/>
    </xf>
    <xf numFmtId="43" fontId="37" fillId="0" borderId="40" xfId="203" applyNumberFormat="1" applyFont="1" applyFill="1" applyBorder="1" applyAlignment="1">
      <alignment horizontal="left" vertical="center" wrapText="1" indent="2"/>
    </xf>
    <xf numFmtId="4" fontId="3" fillId="0" borderId="24" xfId="195" applyNumberFormat="1" applyFont="1" applyFill="1" applyBorder="1">
      <alignment/>
      <protection/>
    </xf>
    <xf numFmtId="0" fontId="3" fillId="49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49" borderId="41" xfId="0" applyFont="1" applyFill="1" applyBorder="1" applyAlignment="1">
      <alignment/>
    </xf>
    <xf numFmtId="43" fontId="37" fillId="0" borderId="40" xfId="203" applyNumberFormat="1" applyFont="1" applyFill="1" applyBorder="1" applyAlignment="1" quotePrefix="1">
      <alignment horizontal="left" wrapText="1" indent="2"/>
    </xf>
    <xf numFmtId="4" fontId="37" fillId="0" borderId="24" xfId="0" applyNumberFormat="1" applyFont="1" applyFill="1" applyBorder="1" applyAlignment="1">
      <alignment horizontal="left" wrapText="1" indent="2"/>
    </xf>
    <xf numFmtId="4" fontId="37" fillId="0" borderId="28" xfId="0" applyNumberFormat="1" applyFont="1" applyFill="1" applyBorder="1" applyAlignment="1">
      <alignment horizontal="left" wrapText="1" indent="2"/>
    </xf>
    <xf numFmtId="49" fontId="29" fillId="0" borderId="40" xfId="0" applyNumberFormat="1" applyFont="1" applyFill="1" applyBorder="1" applyAlignment="1">
      <alignment horizontal="left" vertical="center" wrapText="1"/>
    </xf>
    <xf numFmtId="43" fontId="29" fillId="0" borderId="40" xfId="150" applyNumberFormat="1" applyFont="1" applyFill="1" applyBorder="1" applyAlignment="1">
      <alignment horizontal="left" vertical="center"/>
    </xf>
    <xf numFmtId="43" fontId="29" fillId="0" borderId="40" xfId="150" applyNumberFormat="1" applyFont="1" applyFill="1" applyBorder="1" applyAlignment="1">
      <alignment horizontal="left" vertical="center" indent="2"/>
    </xf>
    <xf numFmtId="0" fontId="4" fillId="0" borderId="42" xfId="0" applyFont="1" applyFill="1" applyBorder="1" applyAlignment="1">
      <alignment horizontal="left" vertical="top"/>
    </xf>
    <xf numFmtId="0" fontId="29" fillId="51" borderId="32" xfId="0" applyFont="1" applyFill="1" applyBorder="1" applyAlignment="1">
      <alignment horizontal="left" vertical="center"/>
    </xf>
    <xf numFmtId="43" fontId="29" fillId="0" borderId="43" xfId="150" applyNumberFormat="1" applyFont="1" applyFill="1" applyBorder="1" applyAlignment="1">
      <alignment horizontal="right" vertical="center"/>
    </xf>
    <xf numFmtId="43" fontId="29" fillId="0" borderId="25" xfId="150" applyNumberFormat="1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/>
    </xf>
    <xf numFmtId="0" fontId="36" fillId="0" borderId="45" xfId="0" applyFont="1" applyFill="1" applyBorder="1" applyAlignment="1">
      <alignment horizontal="left" vertical="center" wrapText="1" indent="2"/>
    </xf>
    <xf numFmtId="0" fontId="36" fillId="0" borderId="46" xfId="0" applyFont="1" applyFill="1" applyBorder="1" applyAlignment="1">
      <alignment horizontal="left" wrapText="1" indent="2"/>
    </xf>
    <xf numFmtId="43" fontId="36" fillId="0" borderId="37" xfId="0" applyNumberFormat="1" applyFont="1" applyFill="1" applyBorder="1" applyAlignment="1">
      <alignment horizontal="right" vertical="center" wrapText="1" indent="1"/>
    </xf>
    <xf numFmtId="43" fontId="36" fillId="0" borderId="37" xfId="203" applyNumberFormat="1" applyFont="1" applyFill="1" applyBorder="1" applyAlignment="1">
      <alignment horizontal="left" vertical="center" wrapText="1" indent="2"/>
    </xf>
    <xf numFmtId="0" fontId="36" fillId="0" borderId="47" xfId="0" applyFont="1" applyFill="1" applyBorder="1" applyAlignment="1">
      <alignment horizontal="left" vertical="center" wrapText="1" indent="2"/>
    </xf>
    <xf numFmtId="0" fontId="36" fillId="0" borderId="48" xfId="0" applyFont="1" applyFill="1" applyBorder="1" applyAlignment="1">
      <alignment horizontal="left" wrapText="1" indent="2"/>
    </xf>
    <xf numFmtId="49" fontId="29" fillId="0" borderId="40" xfId="0" applyNumberFormat="1" applyFont="1" applyFill="1" applyBorder="1" applyAlignment="1">
      <alignment horizontal="left" wrapText="1"/>
    </xf>
    <xf numFmtId="14" fontId="29" fillId="0" borderId="40" xfId="0" applyNumberFormat="1" applyFont="1" applyFill="1" applyBorder="1" applyAlignment="1">
      <alignment horizontal="center" vertical="center" wrapText="1"/>
    </xf>
    <xf numFmtId="43" fontId="29" fillId="0" borderId="40" xfId="0" applyNumberFormat="1" applyFont="1" applyFill="1" applyBorder="1" applyAlignment="1">
      <alignment horizontal="left" vertical="center"/>
    </xf>
    <xf numFmtId="0" fontId="33" fillId="51" borderId="32" xfId="0" applyFont="1" applyFill="1" applyBorder="1" applyAlignment="1">
      <alignment horizontal="left" vertical="center"/>
    </xf>
    <xf numFmtId="43" fontId="29" fillId="0" borderId="43" xfId="150" applyNumberFormat="1" applyFont="1" applyFill="1" applyBorder="1" applyAlignment="1">
      <alignment horizontal="left" vertical="center"/>
    </xf>
    <xf numFmtId="0" fontId="3" fillId="0" borderId="49" xfId="0" applyFont="1" applyBorder="1" applyAlignment="1">
      <alignment/>
    </xf>
    <xf numFmtId="49" fontId="3" fillId="0" borderId="49" xfId="0" applyNumberFormat="1" applyFont="1" applyBorder="1" applyAlignment="1">
      <alignment horizontal="left" wrapText="1"/>
    </xf>
    <xf numFmtId="14" fontId="3" fillId="0" borderId="49" xfId="0" applyNumberFormat="1" applyFont="1" applyBorder="1" applyAlignment="1">
      <alignment horizontal="center" vertical="center" wrapText="1"/>
    </xf>
    <xf numFmtId="43" fontId="3" fillId="0" borderId="49" xfId="0" applyNumberFormat="1" applyFont="1" applyBorder="1" applyAlignment="1">
      <alignment horizontal="left" vertical="center"/>
    </xf>
    <xf numFmtId="43" fontId="3" fillId="0" borderId="49" xfId="0" applyNumberFormat="1" applyFont="1" applyBorder="1" applyAlignment="1">
      <alignment horizontal="left" vertical="center" indent="2"/>
    </xf>
    <xf numFmtId="49" fontId="29" fillId="0" borderId="24" xfId="0" applyNumberFormat="1" applyFont="1" applyFill="1" applyBorder="1" applyAlignment="1">
      <alignment horizontal="left" wrapText="1"/>
    </xf>
    <xf numFmtId="14" fontId="29" fillId="0" borderId="24" xfId="0" applyNumberFormat="1" applyFont="1" applyFill="1" applyBorder="1" applyAlignment="1">
      <alignment horizontal="center" vertical="center" wrapText="1"/>
    </xf>
    <xf numFmtId="43" fontId="29" fillId="0" borderId="24" xfId="0" applyNumberFormat="1" applyFont="1" applyFill="1" applyBorder="1" applyAlignment="1">
      <alignment horizontal="left" vertical="center"/>
    </xf>
    <xf numFmtId="43" fontId="29" fillId="0" borderId="24" xfId="0" applyNumberFormat="1" applyFont="1" applyFill="1" applyBorder="1" applyAlignment="1">
      <alignment horizontal="left" vertical="center" indent="2"/>
    </xf>
    <xf numFmtId="49" fontId="3" fillId="0" borderId="24" xfId="0" applyNumberFormat="1" applyFont="1" applyBorder="1" applyAlignment="1">
      <alignment horizontal="left" wrapText="1"/>
    </xf>
    <xf numFmtId="14" fontId="3" fillId="0" borderId="24" xfId="0" applyNumberFormat="1" applyFont="1" applyBorder="1" applyAlignment="1">
      <alignment horizontal="center" vertical="center" wrapText="1"/>
    </xf>
    <xf numFmtId="43" fontId="3" fillId="0" borderId="24" xfId="0" applyNumberFormat="1" applyFont="1" applyBorder="1" applyAlignment="1">
      <alignment horizontal="left" vertical="center"/>
    </xf>
    <xf numFmtId="43" fontId="3" fillId="0" borderId="24" xfId="0" applyNumberFormat="1" applyFont="1" applyBorder="1" applyAlignment="1">
      <alignment horizontal="left" vertical="center" indent="2"/>
    </xf>
    <xf numFmtId="14" fontId="36" fillId="0" borderId="0" xfId="0" applyNumberFormat="1" applyFont="1" applyFill="1" applyBorder="1" applyAlignment="1">
      <alignment horizontal="left" vertical="center" wrapText="1" indent="3"/>
    </xf>
    <xf numFmtId="4" fontId="4" fillId="0" borderId="0" xfId="195" applyNumberFormat="1" applyFont="1" applyFill="1" applyBorder="1" applyAlignment="1">
      <alignment horizontal="right" indent="1"/>
      <protection/>
    </xf>
    <xf numFmtId="43" fontId="36" fillId="0" borderId="0" xfId="203" applyNumberFormat="1" applyFont="1" applyFill="1" applyBorder="1" applyAlignment="1">
      <alignment horizontal="left" vertical="center" wrapText="1" indent="2"/>
    </xf>
    <xf numFmtId="0" fontId="37" fillId="0" borderId="24" xfId="0" applyFont="1" applyFill="1" applyBorder="1" applyAlignment="1">
      <alignment horizontal="left" vertical="center" wrapText="1"/>
    </xf>
    <xf numFmtId="43" fontId="3" fillId="0" borderId="24" xfId="15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43" fontId="32" fillId="0" borderId="24" xfId="15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56" fillId="58" borderId="24" xfId="0" applyNumberFormat="1" applyFont="1" applyFill="1" applyBorder="1" applyAlignment="1">
      <alignment horizontal="center" vertical="center"/>
    </xf>
    <xf numFmtId="0" fontId="3" fillId="49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195" applyFont="1" applyFill="1" applyBorder="1" applyAlignment="1">
      <alignment horizontal="left" indent="2"/>
      <protection/>
    </xf>
    <xf numFmtId="0" fontId="4" fillId="0" borderId="53" xfId="0" applyNumberFormat="1" applyFont="1" applyFill="1" applyBorder="1" applyAlignment="1">
      <alignment horizontal="center" vertical="center" wrapText="1"/>
    </xf>
    <xf numFmtId="43" fontId="29" fillId="0" borderId="53" xfId="150" applyNumberFormat="1" applyFont="1" applyFill="1" applyBorder="1" applyAlignment="1">
      <alignment horizontal="right" vertical="center"/>
    </xf>
    <xf numFmtId="43" fontId="29" fillId="0" borderId="54" xfId="150" applyNumberFormat="1" applyFont="1" applyFill="1" applyBorder="1" applyAlignment="1">
      <alignment horizontal="left" vertical="center" indent="1"/>
    </xf>
    <xf numFmtId="0" fontId="4" fillId="0" borderId="55" xfId="196" applyFont="1" applyFill="1" applyBorder="1" applyAlignment="1">
      <alignment horizontal="left" indent="2"/>
      <protection/>
    </xf>
    <xf numFmtId="14" fontId="36" fillId="0" borderId="55" xfId="0" applyNumberFormat="1" applyFont="1" applyFill="1" applyBorder="1" applyAlignment="1">
      <alignment horizontal="left" vertical="center" wrapText="1" indent="3"/>
    </xf>
    <xf numFmtId="4" fontId="4" fillId="0" borderId="55" xfId="195" applyNumberFormat="1" applyFont="1" applyFill="1" applyBorder="1" applyAlignment="1">
      <alignment horizontal="right" indent="1"/>
      <protection/>
    </xf>
    <xf numFmtId="14" fontId="36" fillId="0" borderId="56" xfId="0" applyNumberFormat="1" applyFont="1" applyFill="1" applyBorder="1" applyAlignment="1">
      <alignment horizontal="left" vertical="center" wrapText="1" indent="3"/>
    </xf>
    <xf numFmtId="4" fontId="4" fillId="0" borderId="56" xfId="195" applyNumberFormat="1" applyFont="1" applyFill="1" applyBorder="1" applyAlignment="1">
      <alignment horizontal="right" indent="1"/>
      <protection/>
    </xf>
    <xf numFmtId="43" fontId="36" fillId="0" borderId="57" xfId="203" applyNumberFormat="1" applyFont="1" applyFill="1" applyBorder="1" applyAlignment="1">
      <alignment horizontal="left" vertical="center" wrapText="1" indent="2"/>
    </xf>
    <xf numFmtId="43" fontId="36" fillId="0" borderId="58" xfId="203" applyNumberFormat="1" applyFont="1" applyFill="1" applyBorder="1" applyAlignment="1">
      <alignment horizontal="left" vertical="center" wrapText="1" indent="2"/>
    </xf>
    <xf numFmtId="0" fontId="4" fillId="0" borderId="59" xfId="0" applyFont="1" applyFill="1" applyBorder="1" applyAlignment="1">
      <alignment/>
    </xf>
    <xf numFmtId="0" fontId="3" fillId="49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NumberFormat="1" applyFont="1" applyFill="1" applyBorder="1" applyAlignment="1">
      <alignment vertical="top" wrapText="1"/>
    </xf>
    <xf numFmtId="0" fontId="4" fillId="0" borderId="64" xfId="0" applyFont="1" applyFill="1" applyBorder="1" applyAlignment="1">
      <alignment/>
    </xf>
    <xf numFmtId="0" fontId="4" fillId="0" borderId="42" xfId="0" applyNumberFormat="1" applyFont="1" applyFill="1" applyBorder="1" applyAlignment="1">
      <alignment vertical="top" wrapText="1"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36" fillId="0" borderId="52" xfId="0" applyNumberFormat="1" applyFont="1" applyFill="1" applyBorder="1" applyAlignment="1">
      <alignment horizontal="left" vertical="center" wrapText="1" indent="2"/>
    </xf>
    <xf numFmtId="4" fontId="4" fillId="0" borderId="52" xfId="195" applyNumberFormat="1" applyFont="1" applyFill="1" applyBorder="1" applyAlignment="1">
      <alignment horizontal="right" indent="1"/>
      <protection/>
    </xf>
    <xf numFmtId="43" fontId="36" fillId="0" borderId="52" xfId="203" applyNumberFormat="1" applyFont="1" applyFill="1" applyBorder="1" applyAlignment="1">
      <alignment horizontal="left" vertical="center" wrapText="1" indent="2"/>
    </xf>
    <xf numFmtId="4" fontId="4" fillId="0" borderId="67" xfId="195" applyNumberFormat="1" applyFont="1" applyFill="1" applyBorder="1" applyAlignment="1">
      <alignment horizontal="right" indent="1"/>
      <protection/>
    </xf>
    <xf numFmtId="43" fontId="36" fillId="0" borderId="68" xfId="203" applyNumberFormat="1" applyFont="1" applyFill="1" applyBorder="1" applyAlignment="1">
      <alignment horizontal="left" vertical="center" wrapText="1" indent="2"/>
    </xf>
    <xf numFmtId="4" fontId="4" fillId="0" borderId="69" xfId="195" applyNumberFormat="1" applyFont="1" applyFill="1" applyBorder="1" applyAlignment="1">
      <alignment horizontal="right" indent="1"/>
      <protection/>
    </xf>
    <xf numFmtId="43" fontId="36" fillId="0" borderId="70" xfId="203" applyNumberFormat="1" applyFont="1" applyFill="1" applyBorder="1" applyAlignment="1">
      <alignment horizontal="left" vertical="center" wrapText="1" indent="2"/>
    </xf>
    <xf numFmtId="0" fontId="4" fillId="0" borderId="71" xfId="195" applyFont="1" applyFill="1" applyBorder="1" applyAlignment="1">
      <alignment horizontal="left" indent="2"/>
      <protection/>
    </xf>
    <xf numFmtId="0" fontId="4" fillId="0" borderId="72" xfId="195" applyFont="1" applyFill="1" applyBorder="1" applyAlignment="1">
      <alignment horizontal="left" indent="2"/>
      <protection/>
    </xf>
    <xf numFmtId="0" fontId="36" fillId="0" borderId="73" xfId="0" applyNumberFormat="1" applyFont="1" applyFill="1" applyBorder="1" applyAlignment="1">
      <alignment horizontal="left" vertical="center" wrapText="1" indent="2"/>
    </xf>
    <xf numFmtId="0" fontId="36" fillId="0" borderId="74" xfId="0" applyNumberFormat="1" applyFont="1" applyFill="1" applyBorder="1" applyAlignment="1">
      <alignment horizontal="left" vertical="center" wrapText="1" indent="2"/>
    </xf>
    <xf numFmtId="0" fontId="4" fillId="0" borderId="75" xfId="0" applyFont="1" applyFill="1" applyBorder="1" applyAlignment="1">
      <alignment/>
    </xf>
    <xf numFmtId="0" fontId="37" fillId="0" borderId="76" xfId="0" applyFont="1" applyFill="1" applyBorder="1" applyAlignment="1">
      <alignment horizontal="left" wrapText="1" indent="2"/>
    </xf>
    <xf numFmtId="14" fontId="37" fillId="0" borderId="76" xfId="0" applyNumberFormat="1" applyFont="1" applyFill="1" applyBorder="1" applyAlignment="1">
      <alignment horizontal="left" vertical="center" wrapText="1" indent="3"/>
    </xf>
    <xf numFmtId="43" fontId="37" fillId="0" borderId="76" xfId="0" applyNumberFormat="1" applyFont="1" applyFill="1" applyBorder="1" applyAlignment="1">
      <alignment horizontal="left" wrapText="1"/>
    </xf>
    <xf numFmtId="43" fontId="37" fillId="0" borderId="77" xfId="203" applyNumberFormat="1" applyFont="1" applyFill="1" applyBorder="1" applyAlignment="1" quotePrefix="1">
      <alignment horizontal="left" wrapText="1" indent="2"/>
    </xf>
    <xf numFmtId="14" fontId="36" fillId="0" borderId="78" xfId="0" applyNumberFormat="1" applyFont="1" applyFill="1" applyBorder="1" applyAlignment="1">
      <alignment horizontal="left" vertical="center" wrapText="1" indent="2"/>
    </xf>
    <xf numFmtId="49" fontId="4" fillId="0" borderId="42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vertical="top" wrapText="1"/>
    </xf>
    <xf numFmtId="14" fontId="36" fillId="0" borderId="79" xfId="0" applyNumberFormat="1" applyFont="1" applyFill="1" applyBorder="1" applyAlignment="1">
      <alignment horizontal="left" vertical="center" wrapText="1" indent="2"/>
    </xf>
    <xf numFmtId="0" fontId="37" fillId="0" borderId="80" xfId="0" applyFont="1" applyFill="1" applyBorder="1" applyAlignment="1">
      <alignment horizontal="left" wrapText="1" indent="2"/>
    </xf>
    <xf numFmtId="14" fontId="37" fillId="0" borderId="59" xfId="0" applyNumberFormat="1" applyFont="1" applyFill="1" applyBorder="1" applyAlignment="1">
      <alignment horizontal="left" vertical="center" wrapText="1" indent="3"/>
    </xf>
    <xf numFmtId="14" fontId="36" fillId="0" borderId="81" xfId="0" applyNumberFormat="1" applyFont="1" applyFill="1" applyBorder="1" applyAlignment="1">
      <alignment horizontal="left" vertical="center" wrapText="1" indent="2"/>
    </xf>
    <xf numFmtId="14" fontId="36" fillId="0" borderId="82" xfId="0" applyNumberFormat="1" applyFont="1" applyFill="1" applyBorder="1" applyAlignment="1">
      <alignment horizontal="left" vertical="center" wrapText="1" indent="2"/>
    </xf>
    <xf numFmtId="0" fontId="4" fillId="0" borderId="83" xfId="0" applyNumberFormat="1" applyFont="1" applyFill="1" applyBorder="1" applyAlignment="1">
      <alignment vertical="top" wrapText="1"/>
    </xf>
    <xf numFmtId="43" fontId="36" fillId="0" borderId="84" xfId="203" applyNumberFormat="1" applyFont="1" applyFill="1" applyBorder="1" applyAlignment="1">
      <alignment horizontal="left" vertical="center" wrapText="1" indent="2"/>
    </xf>
    <xf numFmtId="0" fontId="4" fillId="0" borderId="70" xfId="196" applyFont="1" applyFill="1" applyBorder="1" applyAlignment="1">
      <alignment horizontal="left" indent="2"/>
      <protection/>
    </xf>
    <xf numFmtId="0" fontId="4" fillId="0" borderId="42" xfId="0" applyNumberFormat="1" applyFont="1" applyFill="1" applyBorder="1" applyAlignment="1">
      <alignment horizontal="left" vertical="top" wrapText="1"/>
    </xf>
    <xf numFmtId="0" fontId="4" fillId="0" borderId="85" xfId="0" applyNumberFormat="1" applyFont="1" applyFill="1" applyBorder="1" applyAlignment="1">
      <alignment horizontal="left" vertical="top" wrapText="1"/>
    </xf>
    <xf numFmtId="49" fontId="29" fillId="49" borderId="86" xfId="0" applyNumberFormat="1" applyFont="1" applyFill="1" applyBorder="1" applyAlignment="1">
      <alignment horizontal="center" vertical="center"/>
    </xf>
    <xf numFmtId="0" fontId="3" fillId="49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49" fontId="30" fillId="49" borderId="51" xfId="0" applyNumberFormat="1" applyFont="1" applyFill="1" applyBorder="1" applyAlignment="1">
      <alignment horizontal="center" vertical="center" wrapText="1"/>
    </xf>
    <xf numFmtId="0" fontId="30" fillId="49" borderId="8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left" vertical="center" wrapText="1"/>
    </xf>
    <xf numFmtId="0" fontId="29" fillId="0" borderId="90" xfId="0" applyFont="1" applyBorder="1" applyAlignment="1">
      <alignment horizontal="left" vertical="center"/>
    </xf>
    <xf numFmtId="0" fontId="29" fillId="0" borderId="91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85" xfId="0" applyNumberFormat="1" applyFont="1" applyFill="1" applyBorder="1" applyAlignment="1">
      <alignment horizontal="left" vertical="top" wrapText="1"/>
    </xf>
    <xf numFmtId="0" fontId="29" fillId="0" borderId="90" xfId="0" applyFont="1" applyFill="1" applyBorder="1" applyAlignment="1">
      <alignment horizontal="left" vertical="center"/>
    </xf>
    <xf numFmtId="0" fontId="29" fillId="0" borderId="91" xfId="0" applyFont="1" applyFill="1" applyBorder="1" applyAlignment="1">
      <alignment horizontal="left" vertical="center"/>
    </xf>
  </cellXfs>
  <cellStyles count="226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1 4" xfId="19"/>
    <cellStyle name="20% - akcent 2" xfId="20"/>
    <cellStyle name="20% - akcent 2 2" xfId="21"/>
    <cellStyle name="20% - akcent 2 2 2" xfId="22"/>
    <cellStyle name="20% - akcent 2 3" xfId="23"/>
    <cellStyle name="20% - akcent 2 4" xfId="24"/>
    <cellStyle name="20% - akcent 3" xfId="25"/>
    <cellStyle name="20% - akcent 3 2" xfId="26"/>
    <cellStyle name="20% - akcent 3 2 2" xfId="27"/>
    <cellStyle name="20% - akcent 3 3" xfId="28"/>
    <cellStyle name="20% - akcent 3 4" xfId="29"/>
    <cellStyle name="20% - akcent 4" xfId="30"/>
    <cellStyle name="20% - akcent 4 2" xfId="31"/>
    <cellStyle name="20% - akcent 4 2 2" xfId="32"/>
    <cellStyle name="20% - akcent 4 3" xfId="33"/>
    <cellStyle name="20% - akcent 4 4" xfId="34"/>
    <cellStyle name="20% - akcent 5" xfId="35"/>
    <cellStyle name="20% - akcent 5 2" xfId="36"/>
    <cellStyle name="20% - akcent 5 2 2" xfId="37"/>
    <cellStyle name="20% - akcent 5 3" xfId="38"/>
    <cellStyle name="20% - akcent 5 4" xfId="39"/>
    <cellStyle name="20% - akcent 6" xfId="40"/>
    <cellStyle name="20% - akcent 6 2" xfId="41"/>
    <cellStyle name="20% - akcent 6 2 2" xfId="42"/>
    <cellStyle name="20% - akcent 6 3" xfId="43"/>
    <cellStyle name="20% - akcent 6 4" xfId="44"/>
    <cellStyle name="40% - akcent 1" xfId="45"/>
    <cellStyle name="40% - akcent 1 2" xfId="46"/>
    <cellStyle name="40% - akcent 1 2 2" xfId="47"/>
    <cellStyle name="40% - akcent 1 3" xfId="48"/>
    <cellStyle name="40% - akcent 1 4" xfId="49"/>
    <cellStyle name="40% - akcent 2" xfId="50"/>
    <cellStyle name="40% - akcent 2 2" xfId="51"/>
    <cellStyle name="40% - akcent 2 2 2" xfId="52"/>
    <cellStyle name="40% - akcent 2 3" xfId="53"/>
    <cellStyle name="40% - akcent 2 4" xfId="54"/>
    <cellStyle name="40% - akcent 3" xfId="55"/>
    <cellStyle name="40% - akcent 3 2" xfId="56"/>
    <cellStyle name="40% - akcent 3 2 2" xfId="57"/>
    <cellStyle name="40% - akcent 3 3" xfId="58"/>
    <cellStyle name="40% - akcent 3 4" xfId="59"/>
    <cellStyle name="40% - akcent 4" xfId="60"/>
    <cellStyle name="40% - akcent 4 2" xfId="61"/>
    <cellStyle name="40% - akcent 4 2 2" xfId="62"/>
    <cellStyle name="40% - akcent 4 3" xfId="63"/>
    <cellStyle name="40% - akcent 4 4" xfId="64"/>
    <cellStyle name="40% - akcent 5" xfId="65"/>
    <cellStyle name="40% - akcent 5 2" xfId="66"/>
    <cellStyle name="40% - akcent 5 2 2" xfId="67"/>
    <cellStyle name="40% - akcent 5 3" xfId="68"/>
    <cellStyle name="40% - akcent 5 4" xfId="69"/>
    <cellStyle name="40% - akcent 6" xfId="70"/>
    <cellStyle name="40% - akcent 6 2" xfId="71"/>
    <cellStyle name="40% - akcent 6 2 2" xfId="72"/>
    <cellStyle name="40% - akcent 6 3" xfId="73"/>
    <cellStyle name="40% - akcent 6 4" xfId="74"/>
    <cellStyle name="60% - akcent 1" xfId="75"/>
    <cellStyle name="60% - akcent 1 2" xfId="76"/>
    <cellStyle name="60% - akcent 1 2 2" xfId="77"/>
    <cellStyle name="60% - akcent 1 3" xfId="78"/>
    <cellStyle name="60% - akcent 1 4" xfId="79"/>
    <cellStyle name="60% - akcent 2" xfId="80"/>
    <cellStyle name="60% - akcent 2 2" xfId="81"/>
    <cellStyle name="60% - akcent 2 2 2" xfId="82"/>
    <cellStyle name="60% - akcent 2 3" xfId="83"/>
    <cellStyle name="60% - akcent 2 4" xfId="84"/>
    <cellStyle name="60% - akcent 3" xfId="85"/>
    <cellStyle name="60% - akcent 3 2" xfId="86"/>
    <cellStyle name="60% - akcent 3 2 2" xfId="87"/>
    <cellStyle name="60% - akcent 3 3" xfId="88"/>
    <cellStyle name="60% - akcent 3 4" xfId="89"/>
    <cellStyle name="60% - akcent 4" xfId="90"/>
    <cellStyle name="60% - akcent 4 2" xfId="91"/>
    <cellStyle name="60% - akcent 4 2 2" xfId="92"/>
    <cellStyle name="60% - akcent 4 3" xfId="93"/>
    <cellStyle name="60% - akcent 4 4" xfId="94"/>
    <cellStyle name="60% - akcent 5" xfId="95"/>
    <cellStyle name="60% - akcent 5 2" xfId="96"/>
    <cellStyle name="60% - akcent 5 2 2" xfId="97"/>
    <cellStyle name="60% - akcent 5 3" xfId="98"/>
    <cellStyle name="60% - akcent 5 4" xfId="99"/>
    <cellStyle name="60% - akcent 6" xfId="100"/>
    <cellStyle name="60% - akcent 6 2" xfId="101"/>
    <cellStyle name="60% - akcent 6 2 2" xfId="102"/>
    <cellStyle name="60% - akcent 6 3" xfId="103"/>
    <cellStyle name="60% - akcent 6 4" xfId="104"/>
    <cellStyle name="Akcent 1" xfId="105"/>
    <cellStyle name="Akcent 1 2" xfId="106"/>
    <cellStyle name="Akcent 1 2 2" xfId="107"/>
    <cellStyle name="Akcent 1 3" xfId="108"/>
    <cellStyle name="Akcent 1 4" xfId="109"/>
    <cellStyle name="Akcent 2" xfId="110"/>
    <cellStyle name="Akcent 2 2" xfId="111"/>
    <cellStyle name="Akcent 2 2 2" xfId="112"/>
    <cellStyle name="Akcent 2 3" xfId="113"/>
    <cellStyle name="Akcent 2 4" xfId="114"/>
    <cellStyle name="Akcent 3" xfId="115"/>
    <cellStyle name="Akcent 3 2" xfId="116"/>
    <cellStyle name="Akcent 3 2 2" xfId="117"/>
    <cellStyle name="Akcent 3 3" xfId="118"/>
    <cellStyle name="Akcent 3 4" xfId="119"/>
    <cellStyle name="Akcent 4" xfId="120"/>
    <cellStyle name="Akcent 4 2" xfId="121"/>
    <cellStyle name="Akcent 4 2 2" xfId="122"/>
    <cellStyle name="Akcent 4 3" xfId="123"/>
    <cellStyle name="Akcent 4 4" xfId="124"/>
    <cellStyle name="Akcent 5" xfId="125"/>
    <cellStyle name="Akcent 5 2" xfId="126"/>
    <cellStyle name="Akcent 5 2 2" xfId="127"/>
    <cellStyle name="Akcent 5 3" xfId="128"/>
    <cellStyle name="Akcent 5 4" xfId="129"/>
    <cellStyle name="Akcent 6" xfId="130"/>
    <cellStyle name="Akcent 6 2" xfId="131"/>
    <cellStyle name="Akcent 6 2 2" xfId="132"/>
    <cellStyle name="Akcent 6 3" xfId="133"/>
    <cellStyle name="Akcent 6 4" xfId="134"/>
    <cellStyle name="Dane wejściowe" xfId="135"/>
    <cellStyle name="Dane wejściowe 2" xfId="136"/>
    <cellStyle name="Dane wejściowe 2 2" xfId="137"/>
    <cellStyle name="Dane wejściowe 3" xfId="138"/>
    <cellStyle name="Dane wejściowe 4" xfId="139"/>
    <cellStyle name="Dane wyjściowe" xfId="140"/>
    <cellStyle name="Dane wyjściowe 2" xfId="141"/>
    <cellStyle name="Dane wyjściowe 2 2" xfId="142"/>
    <cellStyle name="Dane wyjściowe 3" xfId="143"/>
    <cellStyle name="Dane wyjściowe 4" xfId="144"/>
    <cellStyle name="Dobre" xfId="145"/>
    <cellStyle name="Dobre 2" xfId="146"/>
    <cellStyle name="Dobre 2 2" xfId="147"/>
    <cellStyle name="Dobre 3" xfId="148"/>
    <cellStyle name="Dobre 4" xfId="149"/>
    <cellStyle name="Comma" xfId="150"/>
    <cellStyle name="Comma [0]" xfId="151"/>
    <cellStyle name="Dziesiętny 2" xfId="152"/>
    <cellStyle name="Dziesiętny 3" xfId="153"/>
    <cellStyle name="Dziesiętny 4" xfId="154"/>
    <cellStyle name="Hyperlink" xfId="155"/>
    <cellStyle name="Komórka połączona" xfId="156"/>
    <cellStyle name="Komórka połączona 2" xfId="157"/>
    <cellStyle name="Komórka połączona 2 2" xfId="158"/>
    <cellStyle name="Komórka połączona 3" xfId="159"/>
    <cellStyle name="Komórka połączona 4" xfId="160"/>
    <cellStyle name="Komórka zaznaczona" xfId="161"/>
    <cellStyle name="Komórka zaznaczona 2" xfId="162"/>
    <cellStyle name="Komórka zaznaczona 2 2" xfId="163"/>
    <cellStyle name="Komórka zaznaczona 3" xfId="164"/>
    <cellStyle name="Komórka zaznaczona 4" xfId="165"/>
    <cellStyle name="Nagłówek 1" xfId="166"/>
    <cellStyle name="Nagłówek 1 2" xfId="167"/>
    <cellStyle name="Nagłówek 1 2 2" xfId="168"/>
    <cellStyle name="Nagłówek 1 3" xfId="169"/>
    <cellStyle name="Nagłówek 1 4" xfId="170"/>
    <cellStyle name="Nagłówek 2" xfId="171"/>
    <cellStyle name="Nagłówek 2 2" xfId="172"/>
    <cellStyle name="Nagłówek 2 2 2" xfId="173"/>
    <cellStyle name="Nagłówek 2 3" xfId="174"/>
    <cellStyle name="Nagłówek 2 4" xfId="175"/>
    <cellStyle name="Nagłówek 3" xfId="176"/>
    <cellStyle name="Nagłówek 3 2" xfId="177"/>
    <cellStyle name="Nagłówek 3 2 2" xfId="178"/>
    <cellStyle name="Nagłówek 3 3" xfId="179"/>
    <cellStyle name="Nagłówek 3 4" xfId="180"/>
    <cellStyle name="Nagłówek 4" xfId="181"/>
    <cellStyle name="Nagłówek 4 2" xfId="182"/>
    <cellStyle name="Nagłówek 4 2 2" xfId="183"/>
    <cellStyle name="Nagłówek 4 3" xfId="184"/>
    <cellStyle name="Nagłówek 4 4" xfId="185"/>
    <cellStyle name="Neutralne" xfId="186"/>
    <cellStyle name="Neutralne 2" xfId="187"/>
    <cellStyle name="Neutralne 2 2" xfId="188"/>
    <cellStyle name="Neutralne 3" xfId="189"/>
    <cellStyle name="Neutralne 4" xfId="190"/>
    <cellStyle name="Normalny 2" xfId="191"/>
    <cellStyle name="Normalny 2 2" xfId="192"/>
    <cellStyle name="Normalny 3" xfId="193"/>
    <cellStyle name="Normalny 4" xfId="194"/>
    <cellStyle name="Normalny_Arkusz1_2" xfId="195"/>
    <cellStyle name="Normalny_Arkusz1_2 2" xfId="196"/>
    <cellStyle name="Obliczenia" xfId="197"/>
    <cellStyle name="Obliczenia 2" xfId="198"/>
    <cellStyle name="Obliczenia 2 2" xfId="199"/>
    <cellStyle name="Obliczenia 3" xfId="200"/>
    <cellStyle name="Obliczenia 4" xfId="201"/>
    <cellStyle name="Followed Hyperlink" xfId="202"/>
    <cellStyle name="Percent" xfId="203"/>
    <cellStyle name="Procentowy 2" xfId="204"/>
    <cellStyle name="Procentowy 3" xfId="205"/>
    <cellStyle name="Procentowy 4" xfId="206"/>
    <cellStyle name="Suma" xfId="207"/>
    <cellStyle name="Suma 2" xfId="208"/>
    <cellStyle name="Suma 2 2" xfId="209"/>
    <cellStyle name="Suma 3" xfId="210"/>
    <cellStyle name="Suma 4" xfId="211"/>
    <cellStyle name="Tekst objaśnienia" xfId="212"/>
    <cellStyle name="Tekst objaśnienia 2" xfId="213"/>
    <cellStyle name="Tekst objaśnienia 2 2" xfId="214"/>
    <cellStyle name="Tekst objaśnienia 3" xfId="215"/>
    <cellStyle name="Tekst objaśnienia 4" xfId="216"/>
    <cellStyle name="Tekst ostrzeżenia" xfId="217"/>
    <cellStyle name="Tekst ostrzeżenia 2" xfId="218"/>
    <cellStyle name="Tekst ostrzeżenia 2 2" xfId="219"/>
    <cellStyle name="Tekst ostrzeżenia 3" xfId="220"/>
    <cellStyle name="Tekst ostrzeżenia 4" xfId="221"/>
    <cellStyle name="Tytuł" xfId="222"/>
    <cellStyle name="Tytuł 2" xfId="223"/>
    <cellStyle name="Tytuł 2 2" xfId="224"/>
    <cellStyle name="Tytuł 3" xfId="225"/>
    <cellStyle name="Tytuł 4" xfId="226"/>
    <cellStyle name="Uwaga" xfId="227"/>
    <cellStyle name="Uwaga 2" xfId="228"/>
    <cellStyle name="Uwaga 2 2" xfId="229"/>
    <cellStyle name="Uwaga 3" xfId="230"/>
    <cellStyle name="Uwaga 4" xfId="231"/>
    <cellStyle name="Uwaga 5" xfId="232"/>
    <cellStyle name="Currency" xfId="233"/>
    <cellStyle name="Currency [0]" xfId="234"/>
    <cellStyle name="Złe" xfId="235"/>
    <cellStyle name="Złe 2" xfId="236"/>
    <cellStyle name="Złe 2 2" xfId="237"/>
    <cellStyle name="Złe 3" xfId="238"/>
    <cellStyle name="Złe 4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="85" zoomScaleNormal="85" workbookViewId="0" topLeftCell="A245">
      <selection activeCell="C254" sqref="C254"/>
    </sheetView>
  </sheetViews>
  <sheetFormatPr defaultColWidth="9.00390625" defaultRowHeight="12.75"/>
  <cols>
    <col min="1" max="1" width="2.75390625" style="2" customWidth="1"/>
    <col min="2" max="2" width="4.00390625" style="2" customWidth="1"/>
    <col min="3" max="3" width="64.875" style="85" customWidth="1"/>
    <col min="4" max="4" width="16.375" style="86" customWidth="1"/>
    <col min="5" max="5" width="21.875" style="87" customWidth="1"/>
    <col min="6" max="6" width="14.625" style="88" customWidth="1"/>
    <col min="7" max="7" width="4.875" style="1" hidden="1" customWidth="1"/>
    <col min="8" max="8" width="20.875" style="97" hidden="1" customWidth="1"/>
    <col min="9" max="9" width="17.75390625" style="2" customWidth="1"/>
    <col min="10" max="10" width="9.125" style="2" customWidth="1"/>
    <col min="11" max="11" width="15.375" style="2" customWidth="1"/>
    <col min="12" max="12" width="14.75390625" style="2" customWidth="1"/>
    <col min="13" max="13" width="22.875" style="2" customWidth="1"/>
    <col min="14" max="16384" width="9.125" style="2" customWidth="1"/>
  </cols>
  <sheetData>
    <row r="1" spans="1:6" ht="15" customHeight="1">
      <c r="A1" s="150" t="s">
        <v>339</v>
      </c>
      <c r="B1" s="151"/>
      <c r="C1" s="151"/>
      <c r="D1" s="151"/>
      <c r="E1" s="151"/>
      <c r="F1" s="152"/>
    </row>
    <row r="2" spans="1:8" ht="15" customHeight="1" thickBot="1">
      <c r="A2" s="153" t="s">
        <v>34</v>
      </c>
      <c r="B2" s="154"/>
      <c r="C2" s="154"/>
      <c r="D2" s="154"/>
      <c r="E2" s="154"/>
      <c r="F2" s="155"/>
      <c r="H2" s="98" t="s">
        <v>38</v>
      </c>
    </row>
    <row r="3" spans="1:8" ht="14.25" thickBot="1" thickTop="1">
      <c r="A3" s="3"/>
      <c r="B3" s="4"/>
      <c r="C3" s="5"/>
      <c r="D3" s="6"/>
      <c r="E3" s="7" t="s">
        <v>0</v>
      </c>
      <c r="F3" s="8" t="s">
        <v>1</v>
      </c>
      <c r="G3" s="9"/>
      <c r="H3" s="96"/>
    </row>
    <row r="4" spans="1:8" s="14" customFormat="1" ht="17.25" customHeight="1" thickBot="1" thickTop="1">
      <c r="A4" s="10"/>
      <c r="B4" s="156" t="s">
        <v>2</v>
      </c>
      <c r="C4" s="156"/>
      <c r="D4" s="156"/>
      <c r="E4" s="11">
        <f>E6+E360+E365</f>
        <v>15492310165.899996</v>
      </c>
      <c r="F4" s="12">
        <f>F6+F360+F365</f>
        <v>100</v>
      </c>
      <c r="G4" s="13"/>
      <c r="H4" s="95"/>
    </row>
    <row r="5" spans="1:8" ht="15.75" customHeight="1" thickBot="1" thickTop="1">
      <c r="A5" s="15"/>
      <c r="B5" s="16"/>
      <c r="C5" s="17"/>
      <c r="D5" s="18"/>
      <c r="E5" s="19"/>
      <c r="F5" s="20"/>
      <c r="G5" s="9"/>
      <c r="H5" s="96"/>
    </row>
    <row r="6" spans="1:8" s="25" customFormat="1" ht="15.75" customHeight="1" thickBot="1" thickTop="1">
      <c r="A6" s="21" t="s">
        <v>9</v>
      </c>
      <c r="B6" s="157" t="s">
        <v>10</v>
      </c>
      <c r="C6" s="158"/>
      <c r="D6" s="159"/>
      <c r="E6" s="22">
        <f>E8+E12+E15+E166+E170+E297+E301+E304+E307+E310+E314+E317+E344+E348+E353+E357</f>
        <v>15474992449.649996</v>
      </c>
      <c r="F6" s="23">
        <f>E6/$E$4*100</f>
        <v>99.88821734096108</v>
      </c>
      <c r="G6" s="24"/>
      <c r="H6" s="94"/>
    </row>
    <row r="7" spans="1:8" ht="12" customHeight="1" thickBot="1" thickTop="1">
      <c r="A7" s="26"/>
      <c r="B7" s="27"/>
      <c r="C7" s="28"/>
      <c r="D7" s="29"/>
      <c r="E7" s="30"/>
      <c r="F7" s="31"/>
      <c r="G7" s="9"/>
      <c r="H7" s="93"/>
    </row>
    <row r="8" spans="1:8" ht="66" customHeight="1" thickBot="1">
      <c r="A8" s="32"/>
      <c r="B8" s="33">
        <v>1</v>
      </c>
      <c r="C8" s="116" t="s">
        <v>33</v>
      </c>
      <c r="D8" s="102" t="s">
        <v>63</v>
      </c>
      <c r="E8" s="103">
        <f>SUM(E9:E10)</f>
        <v>707506353.38</v>
      </c>
      <c r="F8" s="104">
        <f>E8/$E$4*100</f>
        <v>4.566822803078696</v>
      </c>
      <c r="G8" s="36"/>
      <c r="H8" s="98" t="s">
        <v>39</v>
      </c>
    </row>
    <row r="9" spans="1:13" ht="12" customHeight="1">
      <c r="A9" s="53"/>
      <c r="B9" s="114"/>
      <c r="C9" s="105" t="s">
        <v>60</v>
      </c>
      <c r="D9" s="106">
        <v>43102</v>
      </c>
      <c r="E9" s="107">
        <v>657506353.38</v>
      </c>
      <c r="F9" s="110">
        <f>E9/$E$4*100</f>
        <v>4.24408204030947</v>
      </c>
      <c r="G9" s="41"/>
      <c r="I9" s="42"/>
      <c r="J9" s="43"/>
      <c r="K9" s="44"/>
      <c r="L9" s="44"/>
      <c r="M9" s="1"/>
    </row>
    <row r="10" spans="1:13" ht="12" customHeight="1">
      <c r="A10" s="113"/>
      <c r="B10" s="115"/>
      <c r="C10" s="147" t="s">
        <v>61</v>
      </c>
      <c r="D10" s="108">
        <v>43103</v>
      </c>
      <c r="E10" s="109">
        <v>50000000</v>
      </c>
      <c r="F10" s="111">
        <f>E10/$E$4*100</f>
        <v>0.3227407627692261</v>
      </c>
      <c r="G10" s="41"/>
      <c r="I10" s="42"/>
      <c r="J10" s="43"/>
      <c r="K10" s="44"/>
      <c r="L10" s="44"/>
      <c r="M10" s="1"/>
    </row>
    <row r="11" spans="1:13" ht="12" customHeight="1" thickBot="1">
      <c r="A11" s="26"/>
      <c r="B11" s="112"/>
      <c r="C11" s="101"/>
      <c r="D11" s="47"/>
      <c r="E11" s="48"/>
      <c r="F11" s="49"/>
      <c r="G11" s="50"/>
      <c r="I11" s="42"/>
      <c r="J11" s="43"/>
      <c r="K11" s="44"/>
      <c r="L11" s="44"/>
      <c r="M11" s="1"/>
    </row>
    <row r="12" spans="1:13" ht="90" customHeight="1" thickBot="1">
      <c r="A12" s="32"/>
      <c r="B12" s="33">
        <v>2</v>
      </c>
      <c r="C12" s="118" t="s">
        <v>62</v>
      </c>
      <c r="D12" s="102" t="s">
        <v>63</v>
      </c>
      <c r="E12" s="34">
        <f>SUM(E13)</f>
        <v>25605.03</v>
      </c>
      <c r="F12" s="35">
        <f>E12/$E$4*100</f>
        <v>0.00016527573825857834</v>
      </c>
      <c r="G12" s="41"/>
      <c r="H12" s="98" t="s">
        <v>40</v>
      </c>
      <c r="I12" s="42"/>
      <c r="J12" s="43"/>
      <c r="K12" s="44"/>
      <c r="L12" s="44"/>
      <c r="M12" s="1"/>
    </row>
    <row r="13" spans="1:13" ht="12" customHeight="1">
      <c r="A13" s="53"/>
      <c r="B13" s="117"/>
      <c r="C13" s="105" t="s">
        <v>60</v>
      </c>
      <c r="D13" s="106">
        <v>43102</v>
      </c>
      <c r="E13" s="107">
        <v>25605.03</v>
      </c>
      <c r="F13" s="146">
        <f>E13/$E$4*100</f>
        <v>0.00016527573825857834</v>
      </c>
      <c r="G13" s="41"/>
      <c r="I13" s="42"/>
      <c r="J13" s="43"/>
      <c r="K13" s="44"/>
      <c r="L13" s="44"/>
      <c r="M13" s="1"/>
    </row>
    <row r="14" spans="1:13" ht="12" customHeight="1" thickBot="1">
      <c r="A14" s="26"/>
      <c r="B14" s="45"/>
      <c r="C14" s="46"/>
      <c r="D14" s="47"/>
      <c r="E14" s="48"/>
      <c r="F14" s="49"/>
      <c r="G14" s="50"/>
      <c r="I14" s="42"/>
      <c r="J14" s="43"/>
      <c r="K14" s="44"/>
      <c r="L14" s="44"/>
      <c r="M14" s="1"/>
    </row>
    <row r="15" spans="1:8" ht="28.5" customHeight="1" thickBot="1">
      <c r="A15" s="32"/>
      <c r="B15" s="33">
        <v>3</v>
      </c>
      <c r="C15" s="148" t="s">
        <v>26</v>
      </c>
      <c r="D15" s="149"/>
      <c r="E15" s="34">
        <f>SUM(E16:E164)</f>
        <v>12492070818.159996</v>
      </c>
      <c r="F15" s="35">
        <f>E15/$E$4*100</f>
        <v>80.63400928840294</v>
      </c>
      <c r="G15" s="36"/>
      <c r="H15" s="98" t="s">
        <v>41</v>
      </c>
    </row>
    <row r="16" spans="1:14" ht="12.75" customHeight="1">
      <c r="A16" s="37"/>
      <c r="B16" s="100"/>
      <c r="C16" s="128" t="s">
        <v>8</v>
      </c>
      <c r="D16" s="130"/>
      <c r="E16" s="124">
        <v>1530912375.86</v>
      </c>
      <c r="F16" s="125">
        <f aca="true" t="shared" si="0" ref="F16:F79">E16/$E$4*100</f>
        <v>9.88175655835809</v>
      </c>
      <c r="G16" s="41"/>
      <c r="I16" s="43"/>
      <c r="J16" s="43"/>
      <c r="K16" s="44"/>
      <c r="L16" s="44"/>
      <c r="M16" s="44"/>
      <c r="N16" s="1"/>
    </row>
    <row r="17" spans="1:14" ht="12.75" customHeight="1">
      <c r="A17" s="51"/>
      <c r="B17" s="100"/>
      <c r="C17" s="129" t="s">
        <v>5</v>
      </c>
      <c r="D17" s="131"/>
      <c r="E17" s="126">
        <v>1189889053.96</v>
      </c>
      <c r="F17" s="127">
        <f t="shared" si="0"/>
        <v>7.680514017716064</v>
      </c>
      <c r="G17" s="41"/>
      <c r="I17" s="43"/>
      <c r="J17" s="43"/>
      <c r="K17" s="44"/>
      <c r="L17" s="44"/>
      <c r="M17" s="44"/>
      <c r="N17" s="1"/>
    </row>
    <row r="18" spans="1:14" ht="12.75" customHeight="1">
      <c r="A18" s="51"/>
      <c r="B18" s="100"/>
      <c r="C18" s="129" t="s">
        <v>16</v>
      </c>
      <c r="D18" s="131"/>
      <c r="E18" s="126">
        <v>659285567.5</v>
      </c>
      <c r="F18" s="127">
        <f t="shared" si="0"/>
        <v>4.2555665387538415</v>
      </c>
      <c r="G18" s="41"/>
      <c r="I18" s="43"/>
      <c r="J18" s="43"/>
      <c r="K18" s="44"/>
      <c r="L18" s="44"/>
      <c r="M18" s="44"/>
      <c r="N18" s="1"/>
    </row>
    <row r="19" spans="1:14" ht="12.75" customHeight="1">
      <c r="A19" s="51"/>
      <c r="B19" s="100"/>
      <c r="C19" s="129" t="s">
        <v>17</v>
      </c>
      <c r="D19" s="131"/>
      <c r="E19" s="126">
        <v>637769288.64</v>
      </c>
      <c r="F19" s="127">
        <f t="shared" si="0"/>
        <v>4.116682933729207</v>
      </c>
      <c r="G19" s="41"/>
      <c r="I19" s="43"/>
      <c r="J19" s="43"/>
      <c r="K19" s="44"/>
      <c r="L19" s="44"/>
      <c r="M19" s="44"/>
      <c r="N19" s="1"/>
    </row>
    <row r="20" spans="1:14" ht="12.75" customHeight="1">
      <c r="A20" s="51"/>
      <c r="B20" s="100"/>
      <c r="C20" s="129" t="s">
        <v>6</v>
      </c>
      <c r="D20" s="131"/>
      <c r="E20" s="126">
        <v>502178453.26</v>
      </c>
      <c r="F20" s="127">
        <f t="shared" si="0"/>
        <v>3.2414691410280505</v>
      </c>
      <c r="G20" s="41"/>
      <c r="I20" s="43"/>
      <c r="J20" s="43"/>
      <c r="K20" s="44"/>
      <c r="L20" s="44"/>
      <c r="M20" s="44"/>
      <c r="N20" s="1"/>
    </row>
    <row r="21" spans="1:14" ht="12.75" customHeight="1">
      <c r="A21" s="51"/>
      <c r="B21" s="100"/>
      <c r="C21" s="129" t="s">
        <v>23</v>
      </c>
      <c r="D21" s="131"/>
      <c r="E21" s="126">
        <v>458199663.06</v>
      </c>
      <c r="F21" s="127">
        <f t="shared" si="0"/>
        <v>2.9575941751317356</v>
      </c>
      <c r="G21" s="41"/>
      <c r="I21" s="43"/>
      <c r="J21" s="43"/>
      <c r="K21" s="44"/>
      <c r="L21" s="44"/>
      <c r="M21" s="44"/>
      <c r="N21" s="1"/>
    </row>
    <row r="22" spans="1:14" ht="12.75" customHeight="1">
      <c r="A22" s="51"/>
      <c r="B22" s="100"/>
      <c r="C22" s="129" t="s">
        <v>7</v>
      </c>
      <c r="D22" s="131"/>
      <c r="E22" s="126">
        <v>452321498.97</v>
      </c>
      <c r="F22" s="127">
        <f t="shared" si="0"/>
        <v>2.91965171188995</v>
      </c>
      <c r="G22" s="41"/>
      <c r="I22" s="43"/>
      <c r="J22" s="43"/>
      <c r="K22" s="44"/>
      <c r="L22" s="44"/>
      <c r="M22" s="44"/>
      <c r="N22" s="1"/>
    </row>
    <row r="23" spans="1:14" ht="12.75" customHeight="1">
      <c r="A23" s="51"/>
      <c r="B23" s="100"/>
      <c r="C23" s="129" t="s">
        <v>20</v>
      </c>
      <c r="D23" s="131"/>
      <c r="E23" s="126">
        <v>365397071.17</v>
      </c>
      <c r="F23" s="127">
        <f t="shared" si="0"/>
        <v>2.35857058926094</v>
      </c>
      <c r="G23" s="41"/>
      <c r="I23" s="43"/>
      <c r="J23" s="43"/>
      <c r="K23" s="44"/>
      <c r="L23" s="44"/>
      <c r="M23" s="44"/>
      <c r="N23" s="1"/>
    </row>
    <row r="24" spans="1:14" ht="12.75" customHeight="1">
      <c r="A24" s="51"/>
      <c r="B24" s="100"/>
      <c r="C24" s="129" t="s">
        <v>27</v>
      </c>
      <c r="D24" s="131"/>
      <c r="E24" s="126">
        <v>317566668.76</v>
      </c>
      <c r="F24" s="127">
        <f t="shared" si="0"/>
        <v>2.049834178113691</v>
      </c>
      <c r="G24" s="41"/>
      <c r="I24" s="43"/>
      <c r="J24" s="43"/>
      <c r="K24" s="44"/>
      <c r="L24" s="44"/>
      <c r="M24" s="44"/>
      <c r="N24" s="1"/>
    </row>
    <row r="25" spans="1:14" ht="12.75" customHeight="1">
      <c r="A25" s="51"/>
      <c r="B25" s="100"/>
      <c r="C25" s="129" t="s">
        <v>32</v>
      </c>
      <c r="D25" s="131"/>
      <c r="E25" s="126">
        <v>313805493.85</v>
      </c>
      <c r="F25" s="127">
        <f t="shared" si="0"/>
        <v>2.025556488926454</v>
      </c>
      <c r="G25" s="41"/>
      <c r="I25" s="43"/>
      <c r="J25" s="43"/>
      <c r="K25" s="44"/>
      <c r="L25" s="44"/>
      <c r="M25" s="44"/>
      <c r="N25" s="1"/>
    </row>
    <row r="26" spans="1:14" ht="12.75" customHeight="1">
      <c r="A26" s="51"/>
      <c r="B26" s="100"/>
      <c r="C26" s="129" t="s">
        <v>55</v>
      </c>
      <c r="D26" s="131"/>
      <c r="E26" s="126">
        <v>289212547.26</v>
      </c>
      <c r="F26" s="127">
        <f t="shared" si="0"/>
        <v>1.8668135621024646</v>
      </c>
      <c r="G26" s="41"/>
      <c r="I26" s="43"/>
      <c r="J26" s="43"/>
      <c r="K26" s="44"/>
      <c r="L26" s="44"/>
      <c r="M26" s="44"/>
      <c r="N26" s="1"/>
    </row>
    <row r="27" spans="1:14" ht="12.75" customHeight="1">
      <c r="A27" s="51"/>
      <c r="B27" s="100"/>
      <c r="C27" s="129" t="s">
        <v>18</v>
      </c>
      <c r="D27" s="131"/>
      <c r="E27" s="126">
        <v>278362757.34</v>
      </c>
      <c r="F27" s="127">
        <f t="shared" si="0"/>
        <v>1.7967801726091315</v>
      </c>
      <c r="G27" s="41"/>
      <c r="H27" s="93"/>
      <c r="I27" s="43"/>
      <c r="J27" s="43"/>
      <c r="K27" s="44"/>
      <c r="L27" s="44"/>
      <c r="M27" s="44"/>
      <c r="N27" s="1"/>
    </row>
    <row r="28" spans="1:14" ht="12.75" customHeight="1">
      <c r="A28" s="51"/>
      <c r="B28" s="100"/>
      <c r="C28" s="129" t="s">
        <v>24</v>
      </c>
      <c r="D28" s="131"/>
      <c r="E28" s="126">
        <v>241516839.96</v>
      </c>
      <c r="F28" s="127">
        <f t="shared" si="0"/>
        <v>1.55894658300607</v>
      </c>
      <c r="G28" s="41"/>
      <c r="H28" s="93"/>
      <c r="I28" s="43"/>
      <c r="J28" s="43"/>
      <c r="K28" s="44"/>
      <c r="L28" s="44"/>
      <c r="M28" s="44"/>
      <c r="N28" s="1"/>
    </row>
    <row r="29" spans="1:14" ht="12.75" customHeight="1">
      <c r="A29" s="51"/>
      <c r="B29" s="100"/>
      <c r="C29" s="129" t="s">
        <v>21</v>
      </c>
      <c r="D29" s="131"/>
      <c r="E29" s="126">
        <v>236554731.25</v>
      </c>
      <c r="F29" s="127">
        <f t="shared" si="0"/>
        <v>1.5269170880058855</v>
      </c>
      <c r="G29" s="41"/>
      <c r="H29" s="93"/>
      <c r="I29" s="43"/>
      <c r="J29" s="43"/>
      <c r="K29" s="44"/>
      <c r="L29" s="44"/>
      <c r="M29" s="44"/>
      <c r="N29" s="1"/>
    </row>
    <row r="30" spans="1:14" ht="12.75" customHeight="1">
      <c r="A30" s="51"/>
      <c r="B30" s="100"/>
      <c r="C30" s="129" t="s">
        <v>56</v>
      </c>
      <c r="D30" s="131"/>
      <c r="E30" s="126">
        <v>225492555.37</v>
      </c>
      <c r="F30" s="127">
        <f t="shared" si="0"/>
        <v>1.455512786377915</v>
      </c>
      <c r="G30" s="41"/>
      <c r="H30" s="93"/>
      <c r="I30" s="43"/>
      <c r="J30" s="43"/>
      <c r="K30" s="44"/>
      <c r="L30" s="44"/>
      <c r="M30" s="44"/>
      <c r="N30" s="1"/>
    </row>
    <row r="31" spans="1:14" ht="12.75" customHeight="1">
      <c r="A31" s="51"/>
      <c r="B31" s="100"/>
      <c r="C31" s="129" t="s">
        <v>22</v>
      </c>
      <c r="D31" s="131"/>
      <c r="E31" s="126">
        <v>224661216.21</v>
      </c>
      <c r="F31" s="127">
        <f t="shared" si="0"/>
        <v>1.4501466456855483</v>
      </c>
      <c r="G31" s="41"/>
      <c r="H31" s="93"/>
      <c r="I31" s="43"/>
      <c r="J31" s="43"/>
      <c r="K31" s="44"/>
      <c r="L31" s="44"/>
      <c r="M31" s="44"/>
      <c r="N31" s="1"/>
    </row>
    <row r="32" spans="1:14" ht="12.75" customHeight="1">
      <c r="A32" s="51"/>
      <c r="B32" s="100"/>
      <c r="C32" s="129" t="s">
        <v>31</v>
      </c>
      <c r="D32" s="131"/>
      <c r="E32" s="126">
        <v>216910920.6</v>
      </c>
      <c r="F32" s="127">
        <f t="shared" si="0"/>
        <v>1.4001199193483806</v>
      </c>
      <c r="G32" s="41"/>
      <c r="H32" s="93"/>
      <c r="I32" s="43"/>
      <c r="J32" s="43"/>
      <c r="K32" s="44"/>
      <c r="L32" s="44"/>
      <c r="M32" s="44"/>
      <c r="N32" s="1"/>
    </row>
    <row r="33" spans="1:14" ht="12.75" customHeight="1">
      <c r="A33" s="51"/>
      <c r="B33" s="100"/>
      <c r="C33" s="129" t="s">
        <v>57</v>
      </c>
      <c r="D33" s="131"/>
      <c r="E33" s="126">
        <v>206283048.74</v>
      </c>
      <c r="F33" s="127">
        <f>E33/$E$4*100</f>
        <v>1.3315189699341807</v>
      </c>
      <c r="G33" s="41"/>
      <c r="H33" s="93"/>
      <c r="I33" s="43"/>
      <c r="J33" s="43"/>
      <c r="K33" s="44"/>
      <c r="L33" s="44"/>
      <c r="M33" s="44"/>
      <c r="N33" s="1"/>
    </row>
    <row r="34" spans="1:14" ht="12.75" customHeight="1">
      <c r="A34" s="51"/>
      <c r="B34" s="100"/>
      <c r="C34" s="129" t="s">
        <v>25</v>
      </c>
      <c r="D34" s="131"/>
      <c r="E34" s="126">
        <v>202340133.36</v>
      </c>
      <c r="F34" s="127">
        <f>E34/$E$4*100</f>
        <v>1.3060681795886666</v>
      </c>
      <c r="G34" s="41"/>
      <c r="H34" s="93"/>
      <c r="I34" s="43"/>
      <c r="J34" s="43"/>
      <c r="K34" s="44"/>
      <c r="L34" s="44"/>
      <c r="M34" s="44"/>
      <c r="N34" s="1"/>
    </row>
    <row r="35" spans="1:14" ht="12.75" customHeight="1">
      <c r="A35" s="51"/>
      <c r="B35" s="100"/>
      <c r="C35" s="129" t="s">
        <v>28</v>
      </c>
      <c r="D35" s="131"/>
      <c r="E35" s="126">
        <v>176518191.04</v>
      </c>
      <c r="F35" s="127">
        <f t="shared" si="0"/>
        <v>1.1393923123778713</v>
      </c>
      <c r="G35" s="41"/>
      <c r="H35" s="93"/>
      <c r="I35" s="43"/>
      <c r="J35" s="43"/>
      <c r="K35" s="44"/>
      <c r="L35" s="44"/>
      <c r="M35" s="44"/>
      <c r="N35" s="1"/>
    </row>
    <row r="36" spans="1:14" ht="12.75" customHeight="1">
      <c r="A36" s="26"/>
      <c r="B36" s="119"/>
      <c r="C36" s="129" t="s">
        <v>92</v>
      </c>
      <c r="D36" s="131"/>
      <c r="E36" s="126">
        <v>138365733.8</v>
      </c>
      <c r="F36" s="127">
        <f t="shared" si="0"/>
        <v>0.8931252493547138</v>
      </c>
      <c r="G36" s="41"/>
      <c r="H36" s="93"/>
      <c r="I36" s="43"/>
      <c r="J36" s="43"/>
      <c r="K36" s="44"/>
      <c r="L36" s="44"/>
      <c r="M36" s="44"/>
      <c r="N36" s="1"/>
    </row>
    <row r="37" spans="1:14" ht="12.75" customHeight="1">
      <c r="A37" s="26"/>
      <c r="B37" s="120"/>
      <c r="C37" s="129" t="s">
        <v>219</v>
      </c>
      <c r="D37" s="131"/>
      <c r="E37" s="126">
        <v>137623843.95</v>
      </c>
      <c r="F37" s="127">
        <f t="shared" si="0"/>
        <v>0.8883364874331187</v>
      </c>
      <c r="G37" s="41"/>
      <c r="H37" s="93"/>
      <c r="I37" s="43"/>
      <c r="J37" s="43"/>
      <c r="K37" s="44"/>
      <c r="L37" s="44"/>
      <c r="M37" s="44"/>
      <c r="N37" s="1"/>
    </row>
    <row r="38" spans="1:14" ht="12.75" customHeight="1">
      <c r="A38" s="26"/>
      <c r="B38" s="120"/>
      <c r="C38" s="129" t="s">
        <v>220</v>
      </c>
      <c r="D38" s="131"/>
      <c r="E38" s="126">
        <v>132895273.11</v>
      </c>
      <c r="F38" s="127">
        <f t="shared" si="0"/>
        <v>0.8578144362389203</v>
      </c>
      <c r="G38" s="41"/>
      <c r="H38" s="93"/>
      <c r="I38" s="43"/>
      <c r="J38" s="43"/>
      <c r="K38" s="44"/>
      <c r="L38" s="44"/>
      <c r="M38" s="44"/>
      <c r="N38" s="1"/>
    </row>
    <row r="39" spans="1:14" ht="12.75" customHeight="1">
      <c r="A39" s="26"/>
      <c r="B39" s="120"/>
      <c r="C39" s="129" t="s">
        <v>221</v>
      </c>
      <c r="D39" s="131"/>
      <c r="E39" s="126">
        <v>132311062.4</v>
      </c>
      <c r="F39" s="127">
        <f t="shared" si="0"/>
        <v>0.8540434640356535</v>
      </c>
      <c r="G39" s="41"/>
      <c r="H39" s="93"/>
      <c r="I39" s="43"/>
      <c r="J39" s="43"/>
      <c r="K39" s="44"/>
      <c r="L39" s="44"/>
      <c r="M39" s="44"/>
      <c r="N39" s="1"/>
    </row>
    <row r="40" spans="1:14" ht="12.75" customHeight="1">
      <c r="A40" s="26"/>
      <c r="B40" s="120"/>
      <c r="C40" s="129" t="s">
        <v>222</v>
      </c>
      <c r="D40" s="131"/>
      <c r="E40" s="126">
        <v>128018613.63</v>
      </c>
      <c r="F40" s="127">
        <f t="shared" si="0"/>
        <v>0.8263365002321008</v>
      </c>
      <c r="G40" s="41"/>
      <c r="H40" s="93"/>
      <c r="I40" s="43"/>
      <c r="J40" s="43"/>
      <c r="K40" s="44"/>
      <c r="L40" s="44"/>
      <c r="M40" s="44"/>
      <c r="N40" s="1"/>
    </row>
    <row r="41" spans="1:14" ht="12.75" customHeight="1">
      <c r="A41" s="26"/>
      <c r="B41" s="120"/>
      <c r="C41" s="129" t="s">
        <v>223</v>
      </c>
      <c r="D41" s="131"/>
      <c r="E41" s="126">
        <v>124515700.4</v>
      </c>
      <c r="F41" s="127">
        <f t="shared" si="0"/>
        <v>0.8037258424768086</v>
      </c>
      <c r="G41" s="41"/>
      <c r="H41" s="93"/>
      <c r="I41" s="43"/>
      <c r="J41" s="43"/>
      <c r="K41" s="44"/>
      <c r="L41" s="44"/>
      <c r="M41" s="44"/>
      <c r="N41" s="1"/>
    </row>
    <row r="42" spans="1:14" ht="12.75" customHeight="1">
      <c r="A42" s="26"/>
      <c r="B42" s="120"/>
      <c r="C42" s="129" t="s">
        <v>224</v>
      </c>
      <c r="D42" s="131"/>
      <c r="E42" s="126">
        <v>100443537.32</v>
      </c>
      <c r="F42" s="127">
        <f t="shared" si="0"/>
        <v>0.6483444769979205</v>
      </c>
      <c r="G42" s="41"/>
      <c r="H42" s="93"/>
      <c r="I42" s="43"/>
      <c r="J42" s="43"/>
      <c r="K42" s="44"/>
      <c r="L42" s="44"/>
      <c r="M42" s="44"/>
      <c r="N42" s="1"/>
    </row>
    <row r="43" spans="1:14" ht="12.75" customHeight="1">
      <c r="A43" s="26"/>
      <c r="B43" s="120"/>
      <c r="C43" s="129" t="s">
        <v>89</v>
      </c>
      <c r="D43" s="131"/>
      <c r="E43" s="126">
        <v>97792459.84</v>
      </c>
      <c r="F43" s="127">
        <f t="shared" si="0"/>
        <v>0.6312322616368102</v>
      </c>
      <c r="G43" s="41"/>
      <c r="H43" s="93"/>
      <c r="I43" s="43"/>
      <c r="J43" s="43"/>
      <c r="K43" s="44"/>
      <c r="L43" s="44"/>
      <c r="M43" s="44"/>
      <c r="N43" s="1"/>
    </row>
    <row r="44" spans="1:14" ht="12.75" customHeight="1">
      <c r="A44" s="26"/>
      <c r="B44" s="120"/>
      <c r="C44" s="129" t="s">
        <v>225</v>
      </c>
      <c r="D44" s="131"/>
      <c r="E44" s="126">
        <v>94579789.86</v>
      </c>
      <c r="F44" s="127">
        <f t="shared" si="0"/>
        <v>0.6104950704393903</v>
      </c>
      <c r="G44" s="41"/>
      <c r="H44" s="93"/>
      <c r="I44" s="43"/>
      <c r="J44" s="43"/>
      <c r="K44" s="44"/>
      <c r="L44" s="44"/>
      <c r="M44" s="44"/>
      <c r="N44" s="1"/>
    </row>
    <row r="45" spans="1:14" ht="12.75" customHeight="1">
      <c r="A45" s="26"/>
      <c r="B45" s="120"/>
      <c r="C45" s="129" t="s">
        <v>226</v>
      </c>
      <c r="D45" s="131"/>
      <c r="E45" s="126">
        <v>90809825.46</v>
      </c>
      <c r="F45" s="127">
        <f t="shared" si="0"/>
        <v>0.5861606467180137</v>
      </c>
      <c r="G45" s="41"/>
      <c r="H45" s="93"/>
      <c r="I45" s="43"/>
      <c r="J45" s="43"/>
      <c r="K45" s="44"/>
      <c r="L45" s="44"/>
      <c r="M45" s="44"/>
      <c r="N45" s="1"/>
    </row>
    <row r="46" spans="1:14" ht="12.75" customHeight="1">
      <c r="A46" s="26"/>
      <c r="B46" s="120"/>
      <c r="C46" s="129" t="s">
        <v>227</v>
      </c>
      <c r="D46" s="131"/>
      <c r="E46" s="126">
        <v>88750131.76</v>
      </c>
      <c r="F46" s="127">
        <f t="shared" si="0"/>
        <v>0.5728657044018344</v>
      </c>
      <c r="G46" s="41"/>
      <c r="H46" s="93"/>
      <c r="I46" s="43"/>
      <c r="J46" s="43"/>
      <c r="K46" s="44"/>
      <c r="L46" s="44"/>
      <c r="M46" s="44"/>
      <c r="N46" s="1"/>
    </row>
    <row r="47" spans="1:14" ht="12.75" customHeight="1">
      <c r="A47" s="26"/>
      <c r="B47" s="120"/>
      <c r="C47" s="129" t="s">
        <v>228</v>
      </c>
      <c r="D47" s="131"/>
      <c r="E47" s="126">
        <v>85467270</v>
      </c>
      <c r="F47" s="127">
        <f t="shared" si="0"/>
        <v>0.5516754382320678</v>
      </c>
      <c r="G47" s="41"/>
      <c r="H47" s="93"/>
      <c r="I47" s="43"/>
      <c r="J47" s="43"/>
      <c r="K47" s="44"/>
      <c r="L47" s="44"/>
      <c r="M47" s="44"/>
      <c r="N47" s="1"/>
    </row>
    <row r="48" spans="1:14" ht="12.75" customHeight="1">
      <c r="A48" s="26"/>
      <c r="B48" s="120"/>
      <c r="C48" s="129" t="s">
        <v>229</v>
      </c>
      <c r="D48" s="131"/>
      <c r="E48" s="126">
        <v>80899249.73</v>
      </c>
      <c r="F48" s="127">
        <f t="shared" si="0"/>
        <v>0.5221897113063662</v>
      </c>
      <c r="G48" s="41"/>
      <c r="H48" s="93"/>
      <c r="I48" s="43"/>
      <c r="J48" s="43"/>
      <c r="K48" s="44"/>
      <c r="L48" s="44"/>
      <c r="M48" s="44"/>
      <c r="N48" s="1"/>
    </row>
    <row r="49" spans="1:14" ht="12.75" customHeight="1">
      <c r="A49" s="26"/>
      <c r="B49" s="120"/>
      <c r="C49" s="129" t="s">
        <v>230</v>
      </c>
      <c r="D49" s="131"/>
      <c r="E49" s="126">
        <v>80629161.33</v>
      </c>
      <c r="F49" s="127">
        <f t="shared" si="0"/>
        <v>0.5204463405817438</v>
      </c>
      <c r="G49" s="41"/>
      <c r="H49" s="93"/>
      <c r="I49" s="43"/>
      <c r="J49" s="43"/>
      <c r="K49" s="44"/>
      <c r="L49" s="44"/>
      <c r="M49" s="44"/>
      <c r="N49" s="1"/>
    </row>
    <row r="50" spans="1:14" ht="12.75" customHeight="1">
      <c r="A50" s="26"/>
      <c r="B50" s="120"/>
      <c r="C50" s="129" t="s">
        <v>231</v>
      </c>
      <c r="D50" s="131"/>
      <c r="E50" s="126">
        <v>80054297.7</v>
      </c>
      <c r="F50" s="127">
        <f t="shared" si="0"/>
        <v>0.516735702053054</v>
      </c>
      <c r="G50" s="41"/>
      <c r="H50" s="93"/>
      <c r="I50" s="43"/>
      <c r="J50" s="43"/>
      <c r="K50" s="44"/>
      <c r="L50" s="44"/>
      <c r="M50" s="44"/>
      <c r="N50" s="1"/>
    </row>
    <row r="51" spans="1:14" ht="12.75" customHeight="1">
      <c r="A51" s="26"/>
      <c r="B51" s="120"/>
      <c r="C51" s="129" t="s">
        <v>232</v>
      </c>
      <c r="D51" s="131"/>
      <c r="E51" s="126">
        <v>78927244.41</v>
      </c>
      <c r="F51" s="127">
        <f t="shared" si="0"/>
        <v>0.5094607812831307</v>
      </c>
      <c r="G51" s="41"/>
      <c r="H51" s="93"/>
      <c r="I51" s="43"/>
      <c r="J51" s="43"/>
      <c r="K51" s="44"/>
      <c r="L51" s="44"/>
      <c r="M51" s="44"/>
      <c r="N51" s="1"/>
    </row>
    <row r="52" spans="1:14" ht="12.75" customHeight="1">
      <c r="A52" s="26"/>
      <c r="B52" s="120"/>
      <c r="C52" s="129" t="s">
        <v>233</v>
      </c>
      <c r="D52" s="131"/>
      <c r="E52" s="126">
        <v>72993470</v>
      </c>
      <c r="F52" s="127">
        <f t="shared" si="0"/>
        <v>0.4711593636994524</v>
      </c>
      <c r="G52" s="41"/>
      <c r="H52" s="93"/>
      <c r="I52" s="43"/>
      <c r="J52" s="43"/>
      <c r="K52" s="44"/>
      <c r="L52" s="44"/>
      <c r="M52" s="44"/>
      <c r="N52" s="1"/>
    </row>
    <row r="53" spans="1:14" ht="12.75" customHeight="1">
      <c r="A53" s="26"/>
      <c r="B53" s="120"/>
      <c r="C53" s="129" t="s">
        <v>234</v>
      </c>
      <c r="D53" s="131"/>
      <c r="E53" s="126">
        <v>71315366.24</v>
      </c>
      <c r="F53" s="127">
        <f t="shared" si="0"/>
        <v>0.4603275139492862</v>
      </c>
      <c r="G53" s="41"/>
      <c r="H53" s="93"/>
      <c r="I53" s="43"/>
      <c r="J53" s="43"/>
      <c r="K53" s="44"/>
      <c r="L53" s="44"/>
      <c r="M53" s="44"/>
      <c r="N53" s="1"/>
    </row>
    <row r="54" spans="1:14" ht="12.75" customHeight="1">
      <c r="A54" s="26"/>
      <c r="B54" s="120"/>
      <c r="C54" s="129" t="s">
        <v>235</v>
      </c>
      <c r="D54" s="131"/>
      <c r="E54" s="126">
        <v>59597196.75</v>
      </c>
      <c r="F54" s="127">
        <f t="shared" si="0"/>
        <v>0.3846888947600528</v>
      </c>
      <c r="G54" s="41"/>
      <c r="H54" s="93"/>
      <c r="I54" s="43"/>
      <c r="J54" s="43"/>
      <c r="K54" s="44"/>
      <c r="L54" s="44"/>
      <c r="M54" s="44"/>
      <c r="N54" s="1"/>
    </row>
    <row r="55" spans="1:14" ht="12.75" customHeight="1">
      <c r="A55" s="26"/>
      <c r="B55" s="120"/>
      <c r="C55" s="129" t="s">
        <v>76</v>
      </c>
      <c r="D55" s="131"/>
      <c r="E55" s="126">
        <v>58784517.2</v>
      </c>
      <c r="F55" s="127">
        <f t="shared" si="0"/>
        <v>0.37944319840297386</v>
      </c>
      <c r="G55" s="41"/>
      <c r="H55" s="93"/>
      <c r="I55" s="43"/>
      <c r="J55" s="43"/>
      <c r="K55" s="44"/>
      <c r="L55" s="44"/>
      <c r="M55" s="44"/>
      <c r="N55" s="1"/>
    </row>
    <row r="56" spans="1:14" ht="12.75" customHeight="1">
      <c r="A56" s="26"/>
      <c r="B56" s="120"/>
      <c r="C56" s="129" t="s">
        <v>236</v>
      </c>
      <c r="D56" s="131"/>
      <c r="E56" s="126">
        <v>55998053.42</v>
      </c>
      <c r="F56" s="127">
        <f t="shared" si="0"/>
        <v>0.36145708948725336</v>
      </c>
      <c r="G56" s="41"/>
      <c r="H56" s="93"/>
      <c r="I56" s="43"/>
      <c r="J56" s="43"/>
      <c r="K56" s="44"/>
      <c r="L56" s="44"/>
      <c r="M56" s="44"/>
      <c r="N56" s="1"/>
    </row>
    <row r="57" spans="1:14" ht="12.75" customHeight="1">
      <c r="A57" s="26"/>
      <c r="B57" s="120"/>
      <c r="C57" s="129" t="s">
        <v>237</v>
      </c>
      <c r="D57" s="131"/>
      <c r="E57" s="126">
        <v>55236456.24</v>
      </c>
      <c r="F57" s="127">
        <f t="shared" si="0"/>
        <v>0.35654112039133157</v>
      </c>
      <c r="G57" s="41"/>
      <c r="H57" s="93"/>
      <c r="I57" s="43"/>
      <c r="J57" s="43"/>
      <c r="K57" s="44"/>
      <c r="L57" s="44"/>
      <c r="M57" s="44"/>
      <c r="N57" s="1"/>
    </row>
    <row r="58" spans="1:14" ht="12.75" customHeight="1">
      <c r="A58" s="26"/>
      <c r="B58" s="120"/>
      <c r="C58" s="129" t="s">
        <v>238</v>
      </c>
      <c r="D58" s="131"/>
      <c r="E58" s="126">
        <v>51691921</v>
      </c>
      <c r="F58" s="127">
        <f t="shared" si="0"/>
        <v>0.3336618002509315</v>
      </c>
      <c r="G58" s="41"/>
      <c r="H58" s="93"/>
      <c r="I58" s="43"/>
      <c r="J58" s="43"/>
      <c r="K58" s="44"/>
      <c r="L58" s="44"/>
      <c r="M58" s="44"/>
      <c r="N58" s="1"/>
    </row>
    <row r="59" spans="1:14" ht="12.75" customHeight="1">
      <c r="A59" s="26"/>
      <c r="B59" s="120"/>
      <c r="C59" s="129" t="s">
        <v>239</v>
      </c>
      <c r="D59" s="131"/>
      <c r="E59" s="126">
        <v>51530480.24</v>
      </c>
      <c r="F59" s="127">
        <f t="shared" si="0"/>
        <v>0.33261972997044265</v>
      </c>
      <c r="G59" s="41"/>
      <c r="H59" s="93"/>
      <c r="I59" s="43"/>
      <c r="J59" s="43"/>
      <c r="K59" s="44"/>
      <c r="L59" s="44"/>
      <c r="M59" s="44"/>
      <c r="N59" s="1"/>
    </row>
    <row r="60" spans="1:14" ht="12.75" customHeight="1">
      <c r="A60" s="26"/>
      <c r="B60" s="120"/>
      <c r="C60" s="129" t="s">
        <v>240</v>
      </c>
      <c r="D60" s="131"/>
      <c r="E60" s="126">
        <v>50705077.5</v>
      </c>
      <c r="F60" s="127">
        <f t="shared" si="0"/>
        <v>0.3272919077724545</v>
      </c>
      <c r="G60" s="41"/>
      <c r="H60" s="93"/>
      <c r="I60" s="43"/>
      <c r="J60" s="43"/>
      <c r="K60" s="44"/>
      <c r="L60" s="44"/>
      <c r="M60" s="44"/>
      <c r="N60" s="1"/>
    </row>
    <row r="61" spans="1:14" ht="12.75" customHeight="1">
      <c r="A61" s="26"/>
      <c r="B61" s="120"/>
      <c r="C61" s="129" t="s">
        <v>90</v>
      </c>
      <c r="D61" s="131"/>
      <c r="E61" s="126">
        <v>45919917.34</v>
      </c>
      <c r="F61" s="127">
        <f t="shared" si="0"/>
        <v>0.29640458297222827</v>
      </c>
      <c r="G61" s="41"/>
      <c r="H61" s="93"/>
      <c r="I61" s="43"/>
      <c r="J61" s="43"/>
      <c r="K61" s="44"/>
      <c r="L61" s="44"/>
      <c r="M61" s="44"/>
      <c r="N61" s="1"/>
    </row>
    <row r="62" spans="1:14" ht="12.75" customHeight="1">
      <c r="A62" s="26"/>
      <c r="B62" s="120"/>
      <c r="C62" s="129" t="s">
        <v>241</v>
      </c>
      <c r="D62" s="131"/>
      <c r="E62" s="126">
        <v>44514745.36</v>
      </c>
      <c r="F62" s="127">
        <f t="shared" si="0"/>
        <v>0.2873344574392854</v>
      </c>
      <c r="G62" s="41"/>
      <c r="H62" s="93"/>
      <c r="I62" s="43"/>
      <c r="J62" s="43"/>
      <c r="K62" s="44"/>
      <c r="L62" s="44"/>
      <c r="M62" s="44"/>
      <c r="N62" s="1"/>
    </row>
    <row r="63" spans="1:14" ht="12.75" customHeight="1">
      <c r="A63" s="26"/>
      <c r="B63" s="120"/>
      <c r="C63" s="129" t="s">
        <v>242</v>
      </c>
      <c r="D63" s="131"/>
      <c r="E63" s="126">
        <v>43946162.72</v>
      </c>
      <c r="F63" s="127">
        <f t="shared" si="0"/>
        <v>0.2836643615406665</v>
      </c>
      <c r="G63" s="41"/>
      <c r="H63" s="93"/>
      <c r="I63" s="43"/>
      <c r="J63" s="43"/>
      <c r="K63" s="44"/>
      <c r="L63" s="44"/>
      <c r="M63" s="44"/>
      <c r="N63" s="1"/>
    </row>
    <row r="64" spans="1:14" ht="12.75" customHeight="1">
      <c r="A64" s="26"/>
      <c r="B64" s="120"/>
      <c r="C64" s="129" t="s">
        <v>243</v>
      </c>
      <c r="D64" s="131"/>
      <c r="E64" s="126">
        <v>43895960.46</v>
      </c>
      <c r="F64" s="127">
        <f t="shared" si="0"/>
        <v>0.2833403152269638</v>
      </c>
      <c r="G64" s="41"/>
      <c r="H64" s="93"/>
      <c r="I64" s="43"/>
      <c r="J64" s="43"/>
      <c r="K64" s="44"/>
      <c r="L64" s="44"/>
      <c r="M64" s="44"/>
      <c r="N64" s="1"/>
    </row>
    <row r="65" spans="1:14" ht="12.75" customHeight="1">
      <c r="A65" s="26"/>
      <c r="B65" s="120"/>
      <c r="C65" s="129" t="s">
        <v>244</v>
      </c>
      <c r="D65" s="131"/>
      <c r="E65" s="126">
        <v>43778757.75</v>
      </c>
      <c r="F65" s="127">
        <f t="shared" si="0"/>
        <v>0.2825837933864833</v>
      </c>
      <c r="G65" s="41"/>
      <c r="H65" s="93"/>
      <c r="I65" s="43"/>
      <c r="J65" s="43"/>
      <c r="K65" s="44"/>
      <c r="L65" s="44"/>
      <c r="M65" s="44"/>
      <c r="N65" s="1"/>
    </row>
    <row r="66" spans="1:14" ht="12.75" customHeight="1">
      <c r="A66" s="26"/>
      <c r="B66" s="120"/>
      <c r="C66" s="129" t="s">
        <v>245</v>
      </c>
      <c r="D66" s="131"/>
      <c r="E66" s="126">
        <v>43098361.92</v>
      </c>
      <c r="F66" s="127">
        <f t="shared" si="0"/>
        <v>0.2781919640032994</v>
      </c>
      <c r="G66" s="41"/>
      <c r="H66" s="93"/>
      <c r="I66" s="43"/>
      <c r="J66" s="43"/>
      <c r="K66" s="44"/>
      <c r="L66" s="44"/>
      <c r="M66" s="44"/>
      <c r="N66" s="1"/>
    </row>
    <row r="67" spans="1:14" ht="12.75" customHeight="1">
      <c r="A67" s="26"/>
      <c r="B67" s="120"/>
      <c r="C67" s="129" t="s">
        <v>246</v>
      </c>
      <c r="D67" s="131"/>
      <c r="E67" s="126">
        <v>42609118.23</v>
      </c>
      <c r="F67" s="127">
        <f t="shared" si="0"/>
        <v>0.2750339863694867</v>
      </c>
      <c r="G67" s="41"/>
      <c r="H67" s="93"/>
      <c r="I67" s="43"/>
      <c r="J67" s="43"/>
      <c r="K67" s="44"/>
      <c r="L67" s="44"/>
      <c r="M67" s="44"/>
      <c r="N67" s="1"/>
    </row>
    <row r="68" spans="1:14" ht="12.75" customHeight="1">
      <c r="A68" s="26"/>
      <c r="B68" s="120"/>
      <c r="C68" s="129" t="s">
        <v>247</v>
      </c>
      <c r="D68" s="131"/>
      <c r="E68" s="126">
        <v>42312500</v>
      </c>
      <c r="F68" s="127">
        <f t="shared" si="0"/>
        <v>0.2731193704934576</v>
      </c>
      <c r="G68" s="41"/>
      <c r="H68" s="93"/>
      <c r="I68" s="43"/>
      <c r="J68" s="43"/>
      <c r="K68" s="44"/>
      <c r="L68" s="44"/>
      <c r="M68" s="44"/>
      <c r="N68" s="1"/>
    </row>
    <row r="69" spans="1:14" ht="12.75" customHeight="1">
      <c r="A69" s="26"/>
      <c r="B69" s="120"/>
      <c r="C69" s="129" t="s">
        <v>248</v>
      </c>
      <c r="D69" s="131"/>
      <c r="E69" s="126">
        <v>41814123.83</v>
      </c>
      <c r="F69" s="127">
        <f t="shared" si="0"/>
        <v>0.2699024443884214</v>
      </c>
      <c r="G69" s="41"/>
      <c r="H69" s="93"/>
      <c r="I69" s="43"/>
      <c r="J69" s="43"/>
      <c r="K69" s="44"/>
      <c r="L69" s="44"/>
      <c r="M69" s="44"/>
      <c r="N69" s="1"/>
    </row>
    <row r="70" spans="1:14" ht="12.75" customHeight="1">
      <c r="A70" s="26"/>
      <c r="B70" s="120"/>
      <c r="C70" s="129" t="s">
        <v>249</v>
      </c>
      <c r="D70" s="131"/>
      <c r="E70" s="126">
        <v>41264930.24</v>
      </c>
      <c r="F70" s="127">
        <f t="shared" si="0"/>
        <v>0.26635750122553004</v>
      </c>
      <c r="G70" s="41"/>
      <c r="H70" s="93"/>
      <c r="I70" s="43"/>
      <c r="J70" s="43"/>
      <c r="K70" s="44"/>
      <c r="L70" s="44"/>
      <c r="M70" s="44"/>
      <c r="N70" s="1"/>
    </row>
    <row r="71" spans="1:14" ht="12.75" customHeight="1">
      <c r="A71" s="26"/>
      <c r="B71" s="120"/>
      <c r="C71" s="129" t="s">
        <v>250</v>
      </c>
      <c r="D71" s="131"/>
      <c r="E71" s="126">
        <v>40309113.86</v>
      </c>
      <c r="F71" s="127">
        <f t="shared" si="0"/>
        <v>0.26018788307455964</v>
      </c>
      <c r="G71" s="41"/>
      <c r="H71" s="93"/>
      <c r="I71" s="43"/>
      <c r="J71" s="43"/>
      <c r="K71" s="44"/>
      <c r="L71" s="44"/>
      <c r="M71" s="44"/>
      <c r="N71" s="1"/>
    </row>
    <row r="72" spans="1:14" ht="12.75" customHeight="1">
      <c r="A72" s="26"/>
      <c r="B72" s="120"/>
      <c r="C72" s="129" t="s">
        <v>251</v>
      </c>
      <c r="D72" s="131"/>
      <c r="E72" s="126">
        <v>38689164.8</v>
      </c>
      <c r="F72" s="127">
        <f t="shared" si="0"/>
        <v>0.24973141116912584</v>
      </c>
      <c r="G72" s="41"/>
      <c r="H72" s="93"/>
      <c r="I72" s="43"/>
      <c r="J72" s="43"/>
      <c r="K72" s="44"/>
      <c r="L72" s="44"/>
      <c r="M72" s="44"/>
      <c r="N72" s="1"/>
    </row>
    <row r="73" spans="1:14" ht="12.75" customHeight="1">
      <c r="A73" s="26"/>
      <c r="B73" s="120"/>
      <c r="C73" s="129" t="s">
        <v>252</v>
      </c>
      <c r="D73" s="131"/>
      <c r="E73" s="126">
        <v>38636895.9</v>
      </c>
      <c r="F73" s="127">
        <f t="shared" si="0"/>
        <v>0.24939402507602365</v>
      </c>
      <c r="G73" s="41"/>
      <c r="H73" s="93"/>
      <c r="I73" s="43"/>
      <c r="J73" s="43"/>
      <c r="K73" s="44"/>
      <c r="L73" s="44"/>
      <c r="M73" s="44"/>
      <c r="N73" s="1"/>
    </row>
    <row r="74" spans="1:14" ht="12.75" customHeight="1">
      <c r="A74" s="26"/>
      <c r="B74" s="120"/>
      <c r="C74" s="129" t="s">
        <v>253</v>
      </c>
      <c r="D74" s="131"/>
      <c r="E74" s="126">
        <v>36454377.04</v>
      </c>
      <c r="F74" s="127">
        <f t="shared" si="0"/>
        <v>0.23530626904333124</v>
      </c>
      <c r="G74" s="41"/>
      <c r="H74" s="93"/>
      <c r="I74" s="43"/>
      <c r="J74" s="43"/>
      <c r="K74" s="44"/>
      <c r="L74" s="44"/>
      <c r="M74" s="44"/>
      <c r="N74" s="1"/>
    </row>
    <row r="75" spans="1:14" ht="12.75" customHeight="1">
      <c r="A75" s="26"/>
      <c r="B75" s="120"/>
      <c r="C75" s="129" t="s">
        <v>254</v>
      </c>
      <c r="D75" s="131"/>
      <c r="E75" s="126">
        <v>35856421.92</v>
      </c>
      <c r="F75" s="127">
        <f t="shared" si="0"/>
        <v>0.23144657921271997</v>
      </c>
      <c r="G75" s="41"/>
      <c r="H75" s="93"/>
      <c r="I75" s="43"/>
      <c r="J75" s="43"/>
      <c r="K75" s="44"/>
      <c r="L75" s="44"/>
      <c r="M75" s="44"/>
      <c r="N75" s="1"/>
    </row>
    <row r="76" spans="1:14" ht="12.75" customHeight="1">
      <c r="A76" s="26"/>
      <c r="B76" s="120"/>
      <c r="C76" s="129" t="s">
        <v>255</v>
      </c>
      <c r="D76" s="131"/>
      <c r="E76" s="126">
        <v>34901368.1</v>
      </c>
      <c r="F76" s="127">
        <f t="shared" si="0"/>
        <v>0.2252818832456707</v>
      </c>
      <c r="G76" s="41"/>
      <c r="H76" s="93"/>
      <c r="I76" s="43"/>
      <c r="J76" s="43"/>
      <c r="K76" s="44"/>
      <c r="L76" s="44"/>
      <c r="M76" s="44"/>
      <c r="N76" s="1"/>
    </row>
    <row r="77" spans="1:14" ht="12.75" customHeight="1">
      <c r="A77" s="26"/>
      <c r="B77" s="120"/>
      <c r="C77" s="129" t="s">
        <v>87</v>
      </c>
      <c r="D77" s="131"/>
      <c r="E77" s="126">
        <v>33256578.04</v>
      </c>
      <c r="F77" s="127">
        <f t="shared" si="0"/>
        <v>0.21466506727447787</v>
      </c>
      <c r="G77" s="41"/>
      <c r="H77" s="93"/>
      <c r="I77" s="43"/>
      <c r="J77" s="43"/>
      <c r="K77" s="44"/>
      <c r="L77" s="44"/>
      <c r="M77" s="44"/>
      <c r="N77" s="1"/>
    </row>
    <row r="78" spans="1:14" ht="12.75" customHeight="1">
      <c r="A78" s="26"/>
      <c r="B78" s="120"/>
      <c r="C78" s="129" t="s">
        <v>256</v>
      </c>
      <c r="D78" s="131"/>
      <c r="E78" s="126">
        <v>32389311.24</v>
      </c>
      <c r="F78" s="127">
        <f t="shared" si="0"/>
        <v>0.20906702030334934</v>
      </c>
      <c r="G78" s="41"/>
      <c r="H78" s="93"/>
      <c r="I78" s="43"/>
      <c r="J78" s="43"/>
      <c r="K78" s="44"/>
      <c r="L78" s="44"/>
      <c r="M78" s="44"/>
      <c r="N78" s="1"/>
    </row>
    <row r="79" spans="1:14" ht="12.75" customHeight="1">
      <c r="A79" s="26"/>
      <c r="B79" s="120"/>
      <c r="C79" s="129" t="s">
        <v>88</v>
      </c>
      <c r="D79" s="131"/>
      <c r="E79" s="126">
        <v>31881665.67</v>
      </c>
      <c r="F79" s="127">
        <f t="shared" si="0"/>
        <v>0.205790261933785</v>
      </c>
      <c r="G79" s="41"/>
      <c r="H79" s="93"/>
      <c r="I79" s="43"/>
      <c r="J79" s="43"/>
      <c r="K79" s="44"/>
      <c r="L79" s="44"/>
      <c r="M79" s="44"/>
      <c r="N79" s="1"/>
    </row>
    <row r="80" spans="1:14" ht="12.75" customHeight="1">
      <c r="A80" s="26"/>
      <c r="B80" s="120"/>
      <c r="C80" s="129" t="s">
        <v>257</v>
      </c>
      <c r="D80" s="131"/>
      <c r="E80" s="126">
        <v>31143986.24</v>
      </c>
      <c r="F80" s="127">
        <f aca="true" t="shared" si="1" ref="F80:F143">E80/$E$4*100</f>
        <v>0.20102867749543762</v>
      </c>
      <c r="G80" s="41"/>
      <c r="H80" s="93"/>
      <c r="I80" s="43"/>
      <c r="J80" s="43"/>
      <c r="K80" s="44"/>
      <c r="L80" s="44"/>
      <c r="M80" s="44"/>
      <c r="N80" s="1"/>
    </row>
    <row r="81" spans="1:14" ht="12.75" customHeight="1">
      <c r="A81" s="26"/>
      <c r="B81" s="120"/>
      <c r="C81" s="129" t="s">
        <v>258</v>
      </c>
      <c r="D81" s="131"/>
      <c r="E81" s="126">
        <v>29953935.99</v>
      </c>
      <c r="F81" s="127">
        <f t="shared" si="1"/>
        <v>0.19334712298706344</v>
      </c>
      <c r="G81" s="41"/>
      <c r="H81" s="93"/>
      <c r="I81" s="43"/>
      <c r="J81" s="43"/>
      <c r="K81" s="44"/>
      <c r="L81" s="44"/>
      <c r="M81" s="44"/>
      <c r="N81" s="1"/>
    </row>
    <row r="82" spans="1:14" ht="12.75" customHeight="1">
      <c r="A82" s="26"/>
      <c r="B82" s="120"/>
      <c r="C82" s="129" t="s">
        <v>259</v>
      </c>
      <c r="D82" s="131"/>
      <c r="E82" s="126">
        <v>28863200</v>
      </c>
      <c r="F82" s="127">
        <f t="shared" si="1"/>
        <v>0.18630662367921452</v>
      </c>
      <c r="G82" s="41"/>
      <c r="H82" s="93"/>
      <c r="I82" s="43"/>
      <c r="J82" s="43"/>
      <c r="K82" s="44"/>
      <c r="L82" s="44"/>
      <c r="M82" s="44"/>
      <c r="N82" s="1"/>
    </row>
    <row r="83" spans="1:14" ht="12.75" customHeight="1">
      <c r="A83" s="26"/>
      <c r="B83" s="120"/>
      <c r="C83" s="129" t="s">
        <v>260</v>
      </c>
      <c r="D83" s="131"/>
      <c r="E83" s="126">
        <v>28117560.9</v>
      </c>
      <c r="F83" s="127">
        <f t="shared" si="1"/>
        <v>0.1814936610415233</v>
      </c>
      <c r="G83" s="41"/>
      <c r="H83" s="93"/>
      <c r="I83" s="43"/>
      <c r="J83" s="43"/>
      <c r="K83" s="44"/>
      <c r="L83" s="44"/>
      <c r="M83" s="44"/>
      <c r="N83" s="1"/>
    </row>
    <row r="84" spans="1:14" ht="12.75" customHeight="1">
      <c r="A84" s="26"/>
      <c r="B84" s="120"/>
      <c r="C84" s="129" t="s">
        <v>261</v>
      </c>
      <c r="D84" s="131"/>
      <c r="E84" s="126">
        <v>26960000</v>
      </c>
      <c r="F84" s="127">
        <f t="shared" si="1"/>
        <v>0.1740218192851667</v>
      </c>
      <c r="G84" s="41"/>
      <c r="H84" s="93"/>
      <c r="I84" s="43"/>
      <c r="J84" s="43"/>
      <c r="K84" s="44"/>
      <c r="L84" s="44"/>
      <c r="M84" s="44"/>
      <c r="N84" s="1"/>
    </row>
    <row r="85" spans="1:14" ht="12.75" customHeight="1">
      <c r="A85" s="26"/>
      <c r="B85" s="120"/>
      <c r="C85" s="129" t="s">
        <v>262</v>
      </c>
      <c r="D85" s="131"/>
      <c r="E85" s="126">
        <v>26546485.89</v>
      </c>
      <c r="F85" s="127">
        <f t="shared" si="1"/>
        <v>0.17135266209962194</v>
      </c>
      <c r="G85" s="41"/>
      <c r="H85" s="93"/>
      <c r="I85" s="43"/>
      <c r="J85" s="43"/>
      <c r="K85" s="44"/>
      <c r="L85" s="44"/>
      <c r="M85" s="44"/>
      <c r="N85" s="1"/>
    </row>
    <row r="86" spans="1:14" ht="12.75" customHeight="1">
      <c r="A86" s="26"/>
      <c r="B86" s="120"/>
      <c r="C86" s="129" t="s">
        <v>263</v>
      </c>
      <c r="D86" s="131"/>
      <c r="E86" s="126">
        <v>26368832.37</v>
      </c>
      <c r="F86" s="127">
        <f t="shared" si="1"/>
        <v>0.1702059414485532</v>
      </c>
      <c r="G86" s="41"/>
      <c r="H86" s="93"/>
      <c r="I86" s="43"/>
      <c r="J86" s="43"/>
      <c r="K86" s="44"/>
      <c r="L86" s="44"/>
      <c r="M86" s="44"/>
      <c r="N86" s="1"/>
    </row>
    <row r="87" spans="1:14" ht="12.75" customHeight="1">
      <c r="A87" s="26"/>
      <c r="B87" s="120"/>
      <c r="C87" s="129" t="s">
        <v>264</v>
      </c>
      <c r="D87" s="131"/>
      <c r="E87" s="126">
        <v>24842482.92</v>
      </c>
      <c r="F87" s="127">
        <f t="shared" si="1"/>
        <v>0.16035363773364542</v>
      </c>
      <c r="G87" s="41"/>
      <c r="H87" s="93"/>
      <c r="I87" s="43"/>
      <c r="J87" s="43"/>
      <c r="K87" s="44"/>
      <c r="L87" s="44"/>
      <c r="M87" s="44"/>
      <c r="N87" s="1"/>
    </row>
    <row r="88" spans="1:14" ht="12.75" customHeight="1">
      <c r="A88" s="26"/>
      <c r="B88" s="120"/>
      <c r="C88" s="129" t="s">
        <v>265</v>
      </c>
      <c r="D88" s="131"/>
      <c r="E88" s="126">
        <v>24371268.46</v>
      </c>
      <c r="F88" s="127">
        <f t="shared" si="1"/>
        <v>0.15731203544867964</v>
      </c>
      <c r="G88" s="41"/>
      <c r="H88" s="93"/>
      <c r="I88" s="43"/>
      <c r="J88" s="43"/>
      <c r="K88" s="44"/>
      <c r="L88" s="44"/>
      <c r="M88" s="44"/>
      <c r="N88" s="1"/>
    </row>
    <row r="89" spans="1:14" ht="12.75" customHeight="1">
      <c r="A89" s="26"/>
      <c r="B89" s="120"/>
      <c r="C89" s="129" t="s">
        <v>266</v>
      </c>
      <c r="D89" s="131"/>
      <c r="E89" s="126">
        <v>24223546.5</v>
      </c>
      <c r="F89" s="127">
        <f t="shared" si="1"/>
        <v>0.15635851748771631</v>
      </c>
      <c r="G89" s="41"/>
      <c r="H89" s="93"/>
      <c r="I89" s="43"/>
      <c r="J89" s="43"/>
      <c r="K89" s="44"/>
      <c r="L89" s="44"/>
      <c r="M89" s="44"/>
      <c r="N89" s="1"/>
    </row>
    <row r="90" spans="1:14" ht="12.75" customHeight="1">
      <c r="A90" s="26"/>
      <c r="B90" s="120"/>
      <c r="C90" s="129" t="s">
        <v>267</v>
      </c>
      <c r="D90" s="131"/>
      <c r="E90" s="126">
        <v>23521521.84</v>
      </c>
      <c r="F90" s="127">
        <f t="shared" si="1"/>
        <v>0.15182707800269218</v>
      </c>
      <c r="G90" s="41"/>
      <c r="H90" s="93"/>
      <c r="I90" s="43"/>
      <c r="J90" s="43"/>
      <c r="K90" s="44"/>
      <c r="L90" s="44"/>
      <c r="M90" s="44"/>
      <c r="N90" s="1"/>
    </row>
    <row r="91" spans="1:14" ht="12.75" customHeight="1">
      <c r="A91" s="26"/>
      <c r="B91" s="120"/>
      <c r="C91" s="129" t="s">
        <v>268</v>
      </c>
      <c r="D91" s="131"/>
      <c r="E91" s="126">
        <v>23420943.18</v>
      </c>
      <c r="F91" s="127">
        <f t="shared" si="1"/>
        <v>0.15117786133375807</v>
      </c>
      <c r="G91" s="41"/>
      <c r="H91" s="93"/>
      <c r="I91" s="43"/>
      <c r="J91" s="43"/>
      <c r="K91" s="44"/>
      <c r="L91" s="44"/>
      <c r="M91" s="44"/>
      <c r="N91" s="1"/>
    </row>
    <row r="92" spans="1:14" ht="12.75" customHeight="1">
      <c r="A92" s="26"/>
      <c r="B92" s="120"/>
      <c r="C92" s="129" t="s">
        <v>269</v>
      </c>
      <c r="D92" s="131"/>
      <c r="E92" s="126">
        <v>18318438.38</v>
      </c>
      <c r="F92" s="127">
        <f t="shared" si="1"/>
        <v>0.11824213551004531</v>
      </c>
      <c r="G92" s="41"/>
      <c r="H92" s="93"/>
      <c r="I92" s="43"/>
      <c r="J92" s="43"/>
      <c r="K92" s="44"/>
      <c r="L92" s="44"/>
      <c r="M92" s="44"/>
      <c r="N92" s="1"/>
    </row>
    <row r="93" spans="1:14" ht="12.75" customHeight="1">
      <c r="A93" s="26"/>
      <c r="B93" s="120"/>
      <c r="C93" s="129" t="s">
        <v>270</v>
      </c>
      <c r="D93" s="131"/>
      <c r="E93" s="126">
        <v>17952433.8</v>
      </c>
      <c r="F93" s="127">
        <f t="shared" si="1"/>
        <v>0.11587964356352073</v>
      </c>
      <c r="G93" s="41"/>
      <c r="H93" s="93"/>
      <c r="I93" s="43"/>
      <c r="J93" s="43"/>
      <c r="K93" s="44"/>
      <c r="L93" s="44"/>
      <c r="M93" s="44"/>
      <c r="N93" s="1"/>
    </row>
    <row r="94" spans="1:14" ht="12.75" customHeight="1">
      <c r="A94" s="26"/>
      <c r="B94" s="120"/>
      <c r="C94" s="129" t="s">
        <v>271</v>
      </c>
      <c r="D94" s="131"/>
      <c r="E94" s="126">
        <v>16417276.04</v>
      </c>
      <c r="F94" s="127">
        <f t="shared" si="1"/>
        <v>0.10597048383485079</v>
      </c>
      <c r="G94" s="41"/>
      <c r="H94" s="93"/>
      <c r="I94" s="43"/>
      <c r="J94" s="43"/>
      <c r="K94" s="44"/>
      <c r="L94" s="44"/>
      <c r="M94" s="44"/>
      <c r="N94" s="1"/>
    </row>
    <row r="95" spans="1:14" ht="12.75" customHeight="1">
      <c r="A95" s="26"/>
      <c r="B95" s="120"/>
      <c r="C95" s="129" t="s">
        <v>272</v>
      </c>
      <c r="D95" s="131"/>
      <c r="E95" s="126">
        <v>16384377.06</v>
      </c>
      <c r="F95" s="127">
        <f t="shared" si="1"/>
        <v>0.10575812699686021</v>
      </c>
      <c r="G95" s="41"/>
      <c r="H95" s="93"/>
      <c r="I95" s="43"/>
      <c r="J95" s="43"/>
      <c r="K95" s="44"/>
      <c r="L95" s="44"/>
      <c r="M95" s="44"/>
      <c r="N95" s="1"/>
    </row>
    <row r="96" spans="1:14" ht="12.75" customHeight="1">
      <c r="A96" s="26"/>
      <c r="B96" s="120"/>
      <c r="C96" s="129" t="s">
        <v>273</v>
      </c>
      <c r="D96" s="131"/>
      <c r="E96" s="126">
        <v>16185922.83</v>
      </c>
      <c r="F96" s="127">
        <f t="shared" si="1"/>
        <v>0.10447714160556061</v>
      </c>
      <c r="G96" s="41"/>
      <c r="H96" s="93"/>
      <c r="I96" s="43"/>
      <c r="J96" s="43"/>
      <c r="K96" s="44"/>
      <c r="L96" s="44"/>
      <c r="M96" s="44"/>
      <c r="N96" s="1"/>
    </row>
    <row r="97" spans="1:14" ht="12.75" customHeight="1">
      <c r="A97" s="26"/>
      <c r="B97" s="120"/>
      <c r="C97" s="129" t="s">
        <v>274</v>
      </c>
      <c r="D97" s="131"/>
      <c r="E97" s="126">
        <v>15921243.39</v>
      </c>
      <c r="F97" s="127">
        <f t="shared" si="1"/>
        <v>0.10276868471846198</v>
      </c>
      <c r="G97" s="41"/>
      <c r="H97" s="93"/>
      <c r="I97" s="43"/>
      <c r="J97" s="43"/>
      <c r="K97" s="44"/>
      <c r="L97" s="44"/>
      <c r="M97" s="44"/>
      <c r="N97" s="1"/>
    </row>
    <row r="98" spans="1:14" ht="12.75" customHeight="1">
      <c r="A98" s="26"/>
      <c r="B98" s="120"/>
      <c r="C98" s="129" t="s">
        <v>85</v>
      </c>
      <c r="D98" s="131"/>
      <c r="E98" s="126">
        <v>15606000</v>
      </c>
      <c r="F98" s="127">
        <f t="shared" si="1"/>
        <v>0.10073384687553084</v>
      </c>
      <c r="G98" s="41"/>
      <c r="H98" s="93"/>
      <c r="I98" s="43"/>
      <c r="J98" s="43"/>
      <c r="K98" s="44"/>
      <c r="L98" s="44"/>
      <c r="M98" s="44"/>
      <c r="N98" s="1"/>
    </row>
    <row r="99" spans="1:14" ht="12.75" customHeight="1">
      <c r="A99" s="26"/>
      <c r="B99" s="120"/>
      <c r="C99" s="129" t="s">
        <v>275</v>
      </c>
      <c r="D99" s="131"/>
      <c r="E99" s="126">
        <v>14226256.8</v>
      </c>
      <c r="F99" s="127">
        <f t="shared" si="1"/>
        <v>0.09182785941965779</v>
      </c>
      <c r="G99" s="41"/>
      <c r="H99" s="93"/>
      <c r="I99" s="43"/>
      <c r="J99" s="43"/>
      <c r="K99" s="44"/>
      <c r="L99" s="44"/>
      <c r="M99" s="44"/>
      <c r="N99" s="1"/>
    </row>
    <row r="100" spans="1:14" ht="12.75" customHeight="1">
      <c r="A100" s="26"/>
      <c r="B100" s="120"/>
      <c r="C100" s="129" t="s">
        <v>276</v>
      </c>
      <c r="D100" s="131"/>
      <c r="E100" s="126">
        <v>13972508.85</v>
      </c>
      <c r="F100" s="127">
        <f t="shared" si="1"/>
        <v>0.09018996328097524</v>
      </c>
      <c r="G100" s="41"/>
      <c r="H100" s="93"/>
      <c r="I100" s="43"/>
      <c r="J100" s="43"/>
      <c r="K100" s="44"/>
      <c r="L100" s="44"/>
      <c r="M100" s="44"/>
      <c r="N100" s="1"/>
    </row>
    <row r="101" spans="1:14" ht="12.75" customHeight="1">
      <c r="A101" s="26"/>
      <c r="B101" s="120"/>
      <c r="C101" s="129" t="s">
        <v>277</v>
      </c>
      <c r="D101" s="131"/>
      <c r="E101" s="126">
        <v>13961152.71</v>
      </c>
      <c r="F101" s="127">
        <f t="shared" si="1"/>
        <v>0.09011666149526096</v>
      </c>
      <c r="G101" s="41"/>
      <c r="H101" s="93"/>
      <c r="I101" s="43"/>
      <c r="J101" s="43"/>
      <c r="K101" s="44"/>
      <c r="L101" s="44"/>
      <c r="M101" s="44"/>
      <c r="N101" s="1"/>
    </row>
    <row r="102" spans="1:14" ht="12.75" customHeight="1">
      <c r="A102" s="26"/>
      <c r="B102" s="120"/>
      <c r="C102" s="129" t="s">
        <v>278</v>
      </c>
      <c r="D102" s="131"/>
      <c r="E102" s="126">
        <v>13270631.58</v>
      </c>
      <c r="F102" s="127">
        <f t="shared" si="1"/>
        <v>0.0856594751711716</v>
      </c>
      <c r="G102" s="41"/>
      <c r="H102" s="93"/>
      <c r="I102" s="43"/>
      <c r="J102" s="43"/>
      <c r="K102" s="44"/>
      <c r="L102" s="44"/>
      <c r="M102" s="44"/>
      <c r="N102" s="1"/>
    </row>
    <row r="103" spans="1:14" ht="12.75" customHeight="1">
      <c r="A103" s="26"/>
      <c r="B103" s="120"/>
      <c r="C103" s="129" t="s">
        <v>279</v>
      </c>
      <c r="D103" s="131"/>
      <c r="E103" s="126">
        <v>11660501.58</v>
      </c>
      <c r="F103" s="127">
        <f t="shared" si="1"/>
        <v>0.07526638348401932</v>
      </c>
      <c r="G103" s="41"/>
      <c r="H103" s="93"/>
      <c r="I103" s="43"/>
      <c r="J103" s="43"/>
      <c r="K103" s="44"/>
      <c r="L103" s="44"/>
      <c r="M103" s="44"/>
      <c r="N103" s="1"/>
    </row>
    <row r="104" spans="1:14" ht="12.75" customHeight="1">
      <c r="A104" s="26"/>
      <c r="B104" s="120"/>
      <c r="C104" s="129" t="s">
        <v>280</v>
      </c>
      <c r="D104" s="131"/>
      <c r="E104" s="126">
        <v>11483280</v>
      </c>
      <c r="F104" s="127">
        <f t="shared" si="1"/>
        <v>0.07412245092585197</v>
      </c>
      <c r="G104" s="41"/>
      <c r="H104" s="93"/>
      <c r="I104" s="43"/>
      <c r="J104" s="43"/>
      <c r="K104" s="44"/>
      <c r="L104" s="44"/>
      <c r="M104" s="44"/>
      <c r="N104" s="1"/>
    </row>
    <row r="105" spans="1:14" ht="12.75" customHeight="1">
      <c r="A105" s="26"/>
      <c r="B105" s="120"/>
      <c r="C105" s="129" t="s">
        <v>281</v>
      </c>
      <c r="D105" s="131"/>
      <c r="E105" s="126">
        <v>11374584.62</v>
      </c>
      <c r="F105" s="127">
        <f t="shared" si="1"/>
        <v>0.07342084232883814</v>
      </c>
      <c r="G105" s="41"/>
      <c r="H105" s="93"/>
      <c r="I105" s="43"/>
      <c r="J105" s="43"/>
      <c r="K105" s="44"/>
      <c r="L105" s="44"/>
      <c r="M105" s="44"/>
      <c r="N105" s="1"/>
    </row>
    <row r="106" spans="1:14" ht="12.75" customHeight="1">
      <c r="A106" s="26"/>
      <c r="B106" s="120"/>
      <c r="C106" s="129" t="s">
        <v>282</v>
      </c>
      <c r="D106" s="131"/>
      <c r="E106" s="126">
        <v>11049670.18</v>
      </c>
      <c r="F106" s="127">
        <f t="shared" si="1"/>
        <v>0.07132357964483144</v>
      </c>
      <c r="G106" s="41"/>
      <c r="H106" s="93"/>
      <c r="I106" s="43"/>
      <c r="J106" s="43"/>
      <c r="K106" s="44"/>
      <c r="L106" s="44"/>
      <c r="M106" s="44"/>
      <c r="N106" s="1"/>
    </row>
    <row r="107" spans="1:14" ht="12.75" customHeight="1">
      <c r="A107" s="26"/>
      <c r="B107" s="120"/>
      <c r="C107" s="129" t="s">
        <v>283</v>
      </c>
      <c r="D107" s="131"/>
      <c r="E107" s="126">
        <v>10624629.8</v>
      </c>
      <c r="F107" s="127">
        <f t="shared" si="1"/>
        <v>0.068580022515853</v>
      </c>
      <c r="G107" s="41"/>
      <c r="H107" s="93"/>
      <c r="I107" s="43"/>
      <c r="J107" s="43"/>
      <c r="K107" s="44"/>
      <c r="L107" s="44"/>
      <c r="M107" s="44"/>
      <c r="N107" s="1"/>
    </row>
    <row r="108" spans="1:14" ht="12.75" customHeight="1">
      <c r="A108" s="26"/>
      <c r="B108" s="120"/>
      <c r="C108" s="129" t="s">
        <v>284</v>
      </c>
      <c r="D108" s="131"/>
      <c r="E108" s="126">
        <v>10115181.54</v>
      </c>
      <c r="F108" s="127">
        <f t="shared" si="1"/>
        <v>0.0652916281153759</v>
      </c>
      <c r="G108" s="41"/>
      <c r="H108" s="93"/>
      <c r="I108" s="43"/>
      <c r="J108" s="43"/>
      <c r="K108" s="44"/>
      <c r="L108" s="44"/>
      <c r="M108" s="44"/>
      <c r="N108" s="1"/>
    </row>
    <row r="109" spans="1:14" ht="12.75" customHeight="1">
      <c r="A109" s="26"/>
      <c r="B109" s="120"/>
      <c r="C109" s="129" t="s">
        <v>285</v>
      </c>
      <c r="D109" s="131"/>
      <c r="E109" s="126">
        <v>9883458</v>
      </c>
      <c r="F109" s="127">
        <f t="shared" si="1"/>
        <v>0.0637958954743522</v>
      </c>
      <c r="G109" s="41"/>
      <c r="H109" s="93"/>
      <c r="I109" s="43"/>
      <c r="J109" s="43"/>
      <c r="K109" s="44"/>
      <c r="L109" s="44"/>
      <c r="M109" s="44"/>
      <c r="N109" s="1"/>
    </row>
    <row r="110" spans="1:14" ht="12.75" customHeight="1">
      <c r="A110" s="26"/>
      <c r="B110" s="120"/>
      <c r="C110" s="129" t="s">
        <v>286</v>
      </c>
      <c r="D110" s="131"/>
      <c r="E110" s="126">
        <v>9755900.8</v>
      </c>
      <c r="F110" s="127">
        <f t="shared" si="1"/>
        <v>0.06297253731385806</v>
      </c>
      <c r="G110" s="41"/>
      <c r="H110" s="93"/>
      <c r="I110" s="43"/>
      <c r="J110" s="43"/>
      <c r="K110" s="44"/>
      <c r="L110" s="44"/>
      <c r="M110" s="44"/>
      <c r="N110" s="1"/>
    </row>
    <row r="111" spans="1:14" ht="12.75" customHeight="1">
      <c r="A111" s="26"/>
      <c r="B111" s="120"/>
      <c r="C111" s="129" t="s">
        <v>287</v>
      </c>
      <c r="D111" s="131"/>
      <c r="E111" s="126">
        <v>9565642.8</v>
      </c>
      <c r="F111" s="127">
        <f t="shared" si="1"/>
        <v>0.061744457072999116</v>
      </c>
      <c r="G111" s="41"/>
      <c r="H111" s="93"/>
      <c r="I111" s="43"/>
      <c r="J111" s="43"/>
      <c r="K111" s="44"/>
      <c r="L111" s="44"/>
      <c r="M111" s="44"/>
      <c r="N111" s="1"/>
    </row>
    <row r="112" spans="1:14" ht="12.75" customHeight="1">
      <c r="A112" s="26"/>
      <c r="B112" s="120"/>
      <c r="C112" s="129" t="s">
        <v>288</v>
      </c>
      <c r="D112" s="131"/>
      <c r="E112" s="126">
        <v>8843208.7</v>
      </c>
      <c r="F112" s="127">
        <f t="shared" si="1"/>
        <v>0.05708127842330912</v>
      </c>
      <c r="G112" s="41"/>
      <c r="H112" s="93"/>
      <c r="I112" s="43"/>
      <c r="J112" s="43"/>
      <c r="K112" s="44"/>
      <c r="L112" s="44"/>
      <c r="M112" s="44"/>
      <c r="N112" s="1"/>
    </row>
    <row r="113" spans="1:14" ht="12.75" customHeight="1">
      <c r="A113" s="26"/>
      <c r="B113" s="120"/>
      <c r="C113" s="129" t="s">
        <v>289</v>
      </c>
      <c r="D113" s="131"/>
      <c r="E113" s="126">
        <v>8598438.11</v>
      </c>
      <c r="F113" s="127">
        <f t="shared" si="1"/>
        <v>0.05550132948490765</v>
      </c>
      <c r="G113" s="41"/>
      <c r="H113" s="93"/>
      <c r="I113" s="43"/>
      <c r="J113" s="43"/>
      <c r="K113" s="44"/>
      <c r="L113" s="44"/>
      <c r="M113" s="44"/>
      <c r="N113" s="1"/>
    </row>
    <row r="114" spans="1:14" ht="12.75" customHeight="1">
      <c r="A114" s="26"/>
      <c r="B114" s="120"/>
      <c r="C114" s="129" t="s">
        <v>290</v>
      </c>
      <c r="D114" s="131"/>
      <c r="E114" s="126">
        <v>8494018.52</v>
      </c>
      <c r="F114" s="127">
        <f t="shared" si="1"/>
        <v>0.054827320322414656</v>
      </c>
      <c r="G114" s="41"/>
      <c r="H114" s="93"/>
      <c r="I114" s="43"/>
      <c r="J114" s="43"/>
      <c r="K114" s="44"/>
      <c r="L114" s="44"/>
      <c r="M114" s="44"/>
      <c r="N114" s="1"/>
    </row>
    <row r="115" spans="1:14" ht="12.75" customHeight="1">
      <c r="A115" s="26"/>
      <c r="B115" s="120"/>
      <c r="C115" s="129" t="s">
        <v>291</v>
      </c>
      <c r="D115" s="131"/>
      <c r="E115" s="126">
        <v>8266200</v>
      </c>
      <c r="F115" s="127">
        <f t="shared" si="1"/>
        <v>0.05335679386405953</v>
      </c>
      <c r="G115" s="41"/>
      <c r="H115" s="93"/>
      <c r="I115" s="43"/>
      <c r="J115" s="43"/>
      <c r="K115" s="44"/>
      <c r="L115" s="44"/>
      <c r="M115" s="44"/>
      <c r="N115" s="1"/>
    </row>
    <row r="116" spans="1:14" ht="12.75" customHeight="1">
      <c r="A116" s="26"/>
      <c r="B116" s="120"/>
      <c r="C116" s="129" t="s">
        <v>292</v>
      </c>
      <c r="D116" s="131"/>
      <c r="E116" s="126">
        <v>8210934</v>
      </c>
      <c r="F116" s="127">
        <f t="shared" si="1"/>
        <v>0.05300006204415546</v>
      </c>
      <c r="G116" s="41"/>
      <c r="H116" s="93"/>
      <c r="I116" s="43"/>
      <c r="J116" s="43"/>
      <c r="K116" s="44"/>
      <c r="L116" s="44"/>
      <c r="M116" s="44"/>
      <c r="N116" s="1"/>
    </row>
    <row r="117" spans="1:14" ht="12.75" customHeight="1">
      <c r="A117" s="26"/>
      <c r="B117" s="120"/>
      <c r="C117" s="129" t="s">
        <v>293</v>
      </c>
      <c r="D117" s="131"/>
      <c r="E117" s="126">
        <v>7691250</v>
      </c>
      <c r="F117" s="127">
        <f t="shared" si="1"/>
        <v>0.049645597832976195</v>
      </c>
      <c r="G117" s="41"/>
      <c r="H117" s="93"/>
      <c r="I117" s="43"/>
      <c r="J117" s="43"/>
      <c r="K117" s="44"/>
      <c r="L117" s="44"/>
      <c r="M117" s="44"/>
      <c r="N117" s="1"/>
    </row>
    <row r="118" spans="1:14" ht="12.75" customHeight="1">
      <c r="A118" s="26"/>
      <c r="B118" s="120"/>
      <c r="C118" s="129" t="s">
        <v>294</v>
      </c>
      <c r="D118" s="131"/>
      <c r="E118" s="126">
        <v>7534024.66</v>
      </c>
      <c r="F118" s="127">
        <f t="shared" si="1"/>
        <v>0.048630737309811184</v>
      </c>
      <c r="G118" s="41"/>
      <c r="H118" s="93"/>
      <c r="I118" s="43"/>
      <c r="J118" s="43"/>
      <c r="K118" s="44"/>
      <c r="L118" s="44"/>
      <c r="M118" s="44"/>
      <c r="N118" s="1"/>
    </row>
    <row r="119" spans="1:14" ht="12.75" customHeight="1">
      <c r="A119" s="26"/>
      <c r="B119" s="120"/>
      <c r="C119" s="129" t="s">
        <v>295</v>
      </c>
      <c r="D119" s="131"/>
      <c r="E119" s="126">
        <v>7296900</v>
      </c>
      <c r="F119" s="127">
        <f t="shared" si="1"/>
        <v>0.04710014143701531</v>
      </c>
      <c r="G119" s="41"/>
      <c r="H119" s="93"/>
      <c r="I119" s="43"/>
      <c r="J119" s="43"/>
      <c r="K119" s="44"/>
      <c r="L119" s="44"/>
      <c r="M119" s="44"/>
      <c r="N119" s="1"/>
    </row>
    <row r="120" spans="1:14" ht="12.75" customHeight="1">
      <c r="A120" s="26"/>
      <c r="B120" s="120"/>
      <c r="C120" s="129" t="s">
        <v>296</v>
      </c>
      <c r="D120" s="131"/>
      <c r="E120" s="126">
        <v>7274282.4</v>
      </c>
      <c r="F120" s="127">
        <f t="shared" si="1"/>
        <v>0.04695414900749514</v>
      </c>
      <c r="G120" s="41"/>
      <c r="H120" s="93"/>
      <c r="I120" s="43"/>
      <c r="J120" s="43"/>
      <c r="K120" s="44"/>
      <c r="L120" s="44"/>
      <c r="M120" s="44"/>
      <c r="N120" s="1"/>
    </row>
    <row r="121" spans="1:14" ht="12.75" customHeight="1">
      <c r="A121" s="26"/>
      <c r="B121" s="120"/>
      <c r="C121" s="129" t="s">
        <v>297</v>
      </c>
      <c r="D121" s="131"/>
      <c r="E121" s="126">
        <v>7234504.76</v>
      </c>
      <c r="F121" s="127">
        <f t="shared" si="1"/>
        <v>0.04669739168999994</v>
      </c>
      <c r="G121" s="41"/>
      <c r="H121" s="93"/>
      <c r="I121" s="43"/>
      <c r="J121" s="43"/>
      <c r="K121" s="44"/>
      <c r="L121" s="44"/>
      <c r="M121" s="44"/>
      <c r="N121" s="1"/>
    </row>
    <row r="122" spans="1:14" ht="12.75" customHeight="1">
      <c r="A122" s="26"/>
      <c r="B122" s="120"/>
      <c r="C122" s="129" t="s">
        <v>298</v>
      </c>
      <c r="D122" s="131"/>
      <c r="E122" s="126">
        <v>7063167.54</v>
      </c>
      <c r="F122" s="127">
        <f t="shared" si="1"/>
        <v>0.045591441588528764</v>
      </c>
      <c r="G122" s="41"/>
      <c r="H122" s="93"/>
      <c r="I122" s="43"/>
      <c r="J122" s="43"/>
      <c r="K122" s="44"/>
      <c r="L122" s="44"/>
      <c r="M122" s="44"/>
      <c r="N122" s="1"/>
    </row>
    <row r="123" spans="1:14" ht="12.75" customHeight="1">
      <c r="A123" s="26"/>
      <c r="B123" s="120"/>
      <c r="C123" s="129" t="s">
        <v>299</v>
      </c>
      <c r="D123" s="131"/>
      <c r="E123" s="126">
        <v>7021942.99</v>
      </c>
      <c r="F123" s="127">
        <f t="shared" si="1"/>
        <v>0.0453253447342924</v>
      </c>
      <c r="G123" s="41"/>
      <c r="H123" s="93"/>
      <c r="I123" s="43"/>
      <c r="J123" s="43"/>
      <c r="K123" s="44"/>
      <c r="L123" s="44"/>
      <c r="M123" s="44"/>
      <c r="N123" s="1"/>
    </row>
    <row r="124" spans="1:14" ht="12.75" customHeight="1">
      <c r="A124" s="26"/>
      <c r="B124" s="120"/>
      <c r="C124" s="129" t="s">
        <v>300</v>
      </c>
      <c r="D124" s="131"/>
      <c r="E124" s="126">
        <v>6776552.57</v>
      </c>
      <c r="F124" s="127">
        <f t="shared" si="1"/>
        <v>0.04374139490775119</v>
      </c>
      <c r="G124" s="41"/>
      <c r="H124" s="93"/>
      <c r="I124" s="43"/>
      <c r="J124" s="43"/>
      <c r="K124" s="44"/>
      <c r="L124" s="44"/>
      <c r="M124" s="44"/>
      <c r="N124" s="1"/>
    </row>
    <row r="125" spans="1:14" ht="12.75" customHeight="1">
      <c r="A125" s="26"/>
      <c r="B125" s="120"/>
      <c r="C125" s="129" t="s">
        <v>301</v>
      </c>
      <c r="D125" s="131"/>
      <c r="E125" s="126">
        <v>6745867.62</v>
      </c>
      <c r="F125" s="127">
        <f t="shared" si="1"/>
        <v>0.04354332922438048</v>
      </c>
      <c r="G125" s="41"/>
      <c r="H125" s="93"/>
      <c r="I125" s="43"/>
      <c r="J125" s="43"/>
      <c r="K125" s="44"/>
      <c r="L125" s="44"/>
      <c r="M125" s="44"/>
      <c r="N125" s="1"/>
    </row>
    <row r="126" spans="1:14" ht="12.75" customHeight="1">
      <c r="A126" s="26"/>
      <c r="B126" s="120"/>
      <c r="C126" s="129" t="s">
        <v>302</v>
      </c>
      <c r="D126" s="131"/>
      <c r="E126" s="126">
        <v>6480388.15</v>
      </c>
      <c r="F126" s="127">
        <f t="shared" si="1"/>
        <v>0.04182970829143308</v>
      </c>
      <c r="G126" s="41"/>
      <c r="H126" s="93"/>
      <c r="I126" s="43"/>
      <c r="J126" s="43"/>
      <c r="K126" s="44"/>
      <c r="L126" s="44"/>
      <c r="M126" s="44"/>
      <c r="N126" s="1"/>
    </row>
    <row r="127" spans="1:14" ht="12.75" customHeight="1">
      <c r="A127" s="26"/>
      <c r="B127" s="120"/>
      <c r="C127" s="129" t="s">
        <v>303</v>
      </c>
      <c r="D127" s="131"/>
      <c r="E127" s="126">
        <v>6289737.8</v>
      </c>
      <c r="F127" s="127">
        <f t="shared" si="1"/>
        <v>0.04059909550380868</v>
      </c>
      <c r="G127" s="41"/>
      <c r="H127" s="93"/>
      <c r="I127" s="43"/>
      <c r="J127" s="43"/>
      <c r="K127" s="44"/>
      <c r="L127" s="44"/>
      <c r="M127" s="44"/>
      <c r="N127" s="1"/>
    </row>
    <row r="128" spans="1:14" ht="12.75" customHeight="1">
      <c r="A128" s="26"/>
      <c r="B128" s="120"/>
      <c r="C128" s="129" t="s">
        <v>304</v>
      </c>
      <c r="D128" s="131"/>
      <c r="E128" s="126">
        <v>5975400</v>
      </c>
      <c r="F128" s="127">
        <f t="shared" si="1"/>
        <v>0.03857010307702467</v>
      </c>
      <c r="G128" s="41"/>
      <c r="H128" s="93"/>
      <c r="I128" s="43"/>
      <c r="J128" s="43"/>
      <c r="K128" s="44"/>
      <c r="L128" s="44"/>
      <c r="M128" s="44"/>
      <c r="N128" s="1"/>
    </row>
    <row r="129" spans="1:14" ht="12.75" customHeight="1">
      <c r="A129" s="26"/>
      <c r="B129" s="120"/>
      <c r="C129" s="129" t="s">
        <v>305</v>
      </c>
      <c r="D129" s="131"/>
      <c r="E129" s="126">
        <v>5910300</v>
      </c>
      <c r="F129" s="127">
        <f t="shared" si="1"/>
        <v>0.038149894603899136</v>
      </c>
      <c r="G129" s="41"/>
      <c r="H129" s="93"/>
      <c r="I129" s="43"/>
      <c r="J129" s="43"/>
      <c r="K129" s="44"/>
      <c r="L129" s="44"/>
      <c r="M129" s="44"/>
      <c r="N129" s="1"/>
    </row>
    <row r="130" spans="1:14" ht="12.75" customHeight="1">
      <c r="A130" s="26"/>
      <c r="B130" s="120"/>
      <c r="C130" s="129" t="s">
        <v>306</v>
      </c>
      <c r="D130" s="131"/>
      <c r="E130" s="126">
        <v>5546898.63</v>
      </c>
      <c r="F130" s="127">
        <f t="shared" si="1"/>
        <v>0.035804205896995504</v>
      </c>
      <c r="G130" s="41"/>
      <c r="H130" s="93"/>
      <c r="I130" s="43"/>
      <c r="J130" s="43"/>
      <c r="K130" s="44"/>
      <c r="L130" s="44"/>
      <c r="M130" s="44"/>
      <c r="N130" s="1"/>
    </row>
    <row r="131" spans="1:14" ht="12.75" customHeight="1">
      <c r="A131" s="26"/>
      <c r="B131" s="120"/>
      <c r="C131" s="129" t="s">
        <v>307</v>
      </c>
      <c r="D131" s="131"/>
      <c r="E131" s="126">
        <v>5422306.56</v>
      </c>
      <c r="F131" s="127">
        <f t="shared" si="1"/>
        <v>0.034999987102859564</v>
      </c>
      <c r="G131" s="41"/>
      <c r="H131" s="93"/>
      <c r="I131" s="43"/>
      <c r="J131" s="43"/>
      <c r="K131" s="44"/>
      <c r="L131" s="44"/>
      <c r="M131" s="44"/>
      <c r="N131" s="1"/>
    </row>
    <row r="132" spans="1:14" ht="12.75" customHeight="1">
      <c r="A132" s="26"/>
      <c r="B132" s="120"/>
      <c r="C132" s="129" t="s">
        <v>308</v>
      </c>
      <c r="D132" s="131"/>
      <c r="E132" s="126">
        <v>5333568.44</v>
      </c>
      <c r="F132" s="127">
        <f t="shared" si="1"/>
        <v>0.034427198932149426</v>
      </c>
      <c r="G132" s="41"/>
      <c r="H132" s="93"/>
      <c r="I132" s="43"/>
      <c r="J132" s="43"/>
      <c r="K132" s="44"/>
      <c r="L132" s="44"/>
      <c r="M132" s="44"/>
      <c r="N132" s="1"/>
    </row>
    <row r="133" spans="1:14" ht="12.75" customHeight="1">
      <c r="A133" s="26"/>
      <c r="B133" s="120"/>
      <c r="C133" s="129" t="s">
        <v>309</v>
      </c>
      <c r="D133" s="131"/>
      <c r="E133" s="126">
        <v>5278410.78</v>
      </c>
      <c r="F133" s="127">
        <f t="shared" si="1"/>
        <v>0.034071166426930116</v>
      </c>
      <c r="G133" s="41"/>
      <c r="H133" s="93"/>
      <c r="I133" s="43"/>
      <c r="J133" s="43"/>
      <c r="K133" s="44"/>
      <c r="L133" s="44"/>
      <c r="M133" s="44"/>
      <c r="N133" s="1"/>
    </row>
    <row r="134" spans="1:14" ht="12.75" customHeight="1">
      <c r="A134" s="26"/>
      <c r="B134" s="120"/>
      <c r="C134" s="129" t="s">
        <v>91</v>
      </c>
      <c r="D134" s="131"/>
      <c r="E134" s="126">
        <v>5154583.56</v>
      </c>
      <c r="F134" s="127">
        <f t="shared" si="1"/>
        <v>0.033271884598242256</v>
      </c>
      <c r="G134" s="41"/>
      <c r="H134" s="93"/>
      <c r="I134" s="43"/>
      <c r="J134" s="43"/>
      <c r="K134" s="44"/>
      <c r="L134" s="44"/>
      <c r="M134" s="44"/>
      <c r="N134" s="1"/>
    </row>
    <row r="135" spans="1:14" ht="12.75" customHeight="1">
      <c r="A135" s="26"/>
      <c r="B135" s="120"/>
      <c r="C135" s="129" t="s">
        <v>310</v>
      </c>
      <c r="D135" s="131"/>
      <c r="E135" s="126">
        <v>4537376.36</v>
      </c>
      <c r="F135" s="127">
        <f t="shared" si="1"/>
        <v>0.02928792614794909</v>
      </c>
      <c r="G135" s="41"/>
      <c r="H135" s="93"/>
      <c r="I135" s="43"/>
      <c r="J135" s="43"/>
      <c r="K135" s="44"/>
      <c r="L135" s="44"/>
      <c r="M135" s="44"/>
      <c r="N135" s="1"/>
    </row>
    <row r="136" spans="1:14" ht="12.75" customHeight="1">
      <c r="A136" s="26"/>
      <c r="B136" s="120"/>
      <c r="C136" s="129" t="s">
        <v>311</v>
      </c>
      <c r="D136" s="131"/>
      <c r="E136" s="126">
        <v>4425168.72</v>
      </c>
      <c r="F136" s="127">
        <f t="shared" si="1"/>
        <v>0.028563646561506395</v>
      </c>
      <c r="G136" s="41"/>
      <c r="H136" s="93"/>
      <c r="I136" s="43"/>
      <c r="J136" s="43"/>
      <c r="K136" s="44"/>
      <c r="L136" s="44"/>
      <c r="M136" s="44"/>
      <c r="N136" s="1"/>
    </row>
    <row r="137" spans="1:14" ht="12.75" customHeight="1">
      <c r="A137" s="26"/>
      <c r="B137" s="120"/>
      <c r="C137" s="129" t="s">
        <v>294</v>
      </c>
      <c r="D137" s="131"/>
      <c r="E137" s="126">
        <v>4258495.99</v>
      </c>
      <c r="F137" s="127">
        <f t="shared" si="1"/>
        <v>0.027487804881245814</v>
      </c>
      <c r="G137" s="41"/>
      <c r="H137" s="93"/>
      <c r="I137" s="43"/>
      <c r="J137" s="43"/>
      <c r="K137" s="44"/>
      <c r="L137" s="44"/>
      <c r="M137" s="44"/>
      <c r="N137" s="1"/>
    </row>
    <row r="138" spans="1:14" ht="12.75" customHeight="1">
      <c r="A138" s="26"/>
      <c r="B138" s="120"/>
      <c r="C138" s="129" t="s">
        <v>312</v>
      </c>
      <c r="D138" s="131"/>
      <c r="E138" s="126">
        <v>4104477</v>
      </c>
      <c r="F138" s="127">
        <f t="shared" si="1"/>
        <v>0.026493640754974894</v>
      </c>
      <c r="G138" s="41"/>
      <c r="H138" s="93"/>
      <c r="I138" s="43"/>
      <c r="J138" s="43"/>
      <c r="K138" s="44"/>
      <c r="L138" s="44"/>
      <c r="M138" s="44"/>
      <c r="N138" s="1"/>
    </row>
    <row r="139" spans="1:14" ht="12.75" customHeight="1">
      <c r="A139" s="26"/>
      <c r="B139" s="120"/>
      <c r="C139" s="129" t="s">
        <v>313</v>
      </c>
      <c r="D139" s="131"/>
      <c r="E139" s="126">
        <v>3855086.2</v>
      </c>
      <c r="F139" s="127">
        <f t="shared" si="1"/>
        <v>0.024883869214582344</v>
      </c>
      <c r="G139" s="41"/>
      <c r="H139" s="93"/>
      <c r="I139" s="43"/>
      <c r="J139" s="43"/>
      <c r="K139" s="44"/>
      <c r="L139" s="44"/>
      <c r="M139" s="44"/>
      <c r="N139" s="1"/>
    </row>
    <row r="140" spans="1:14" ht="12.75" customHeight="1">
      <c r="A140" s="26"/>
      <c r="B140" s="120"/>
      <c r="C140" s="129" t="s">
        <v>314</v>
      </c>
      <c r="D140" s="131"/>
      <c r="E140" s="126">
        <v>3817500</v>
      </c>
      <c r="F140" s="127">
        <f t="shared" si="1"/>
        <v>0.02464125723743041</v>
      </c>
      <c r="G140" s="41"/>
      <c r="H140" s="93"/>
      <c r="I140" s="43"/>
      <c r="J140" s="43"/>
      <c r="K140" s="44"/>
      <c r="L140" s="44"/>
      <c r="M140" s="44"/>
      <c r="N140" s="1"/>
    </row>
    <row r="141" spans="1:14" ht="12.75" customHeight="1">
      <c r="A141" s="26"/>
      <c r="B141" s="120"/>
      <c r="C141" s="129" t="s">
        <v>315</v>
      </c>
      <c r="D141" s="131"/>
      <c r="E141" s="126">
        <v>3498980.8</v>
      </c>
      <c r="F141" s="127">
        <f t="shared" si="1"/>
        <v>0.022585274646137538</v>
      </c>
      <c r="G141" s="41"/>
      <c r="H141" s="93"/>
      <c r="I141" s="43"/>
      <c r="J141" s="43"/>
      <c r="K141" s="44"/>
      <c r="L141" s="44"/>
      <c r="M141" s="44"/>
      <c r="N141" s="1"/>
    </row>
    <row r="142" spans="1:14" ht="12.75" customHeight="1">
      <c r="A142" s="26"/>
      <c r="B142" s="120"/>
      <c r="C142" s="129" t="s">
        <v>316</v>
      </c>
      <c r="D142" s="131"/>
      <c r="E142" s="126">
        <v>3494904.4</v>
      </c>
      <c r="F142" s="127">
        <f t="shared" si="1"/>
        <v>0.022558962237230487</v>
      </c>
      <c r="G142" s="41"/>
      <c r="H142" s="93"/>
      <c r="I142" s="43"/>
      <c r="J142" s="43"/>
      <c r="K142" s="44"/>
      <c r="L142" s="44"/>
      <c r="M142" s="44"/>
      <c r="N142" s="1"/>
    </row>
    <row r="143" spans="1:14" ht="12.75" customHeight="1">
      <c r="A143" s="26"/>
      <c r="B143" s="120"/>
      <c r="C143" s="129" t="s">
        <v>317</v>
      </c>
      <c r="D143" s="131"/>
      <c r="E143" s="126">
        <v>3491991.36</v>
      </c>
      <c r="F143" s="127">
        <f t="shared" si="1"/>
        <v>0.02254015910219894</v>
      </c>
      <c r="G143" s="41"/>
      <c r="H143" s="93"/>
      <c r="I143" s="43"/>
      <c r="J143" s="43"/>
      <c r="K143" s="44"/>
      <c r="L143" s="44"/>
      <c r="M143" s="44"/>
      <c r="N143" s="1"/>
    </row>
    <row r="144" spans="1:14" ht="12.75" customHeight="1">
      <c r="A144" s="26"/>
      <c r="B144" s="120"/>
      <c r="C144" s="129" t="s">
        <v>318</v>
      </c>
      <c r="D144" s="131"/>
      <c r="E144" s="126">
        <v>3198595.05</v>
      </c>
      <c r="F144" s="127">
        <f aca="true" t="shared" si="2" ref="F144:F164">E144/$E$4*100</f>
        <v>0.020646340124537414</v>
      </c>
      <c r="G144" s="41"/>
      <c r="H144" s="93"/>
      <c r="I144" s="43"/>
      <c r="J144" s="43"/>
      <c r="K144" s="44"/>
      <c r="L144" s="44"/>
      <c r="M144" s="44"/>
      <c r="N144" s="1"/>
    </row>
    <row r="145" spans="1:14" ht="12.75" customHeight="1">
      <c r="A145" s="26"/>
      <c r="B145" s="120"/>
      <c r="C145" s="129" t="s">
        <v>319</v>
      </c>
      <c r="D145" s="131"/>
      <c r="E145" s="126">
        <v>2900133.7</v>
      </c>
      <c r="F145" s="127">
        <f t="shared" si="2"/>
        <v>0.018719827249414758</v>
      </c>
      <c r="G145" s="41"/>
      <c r="H145" s="93"/>
      <c r="I145" s="43"/>
      <c r="J145" s="43"/>
      <c r="K145" s="44"/>
      <c r="L145" s="44"/>
      <c r="M145" s="44"/>
      <c r="N145" s="1"/>
    </row>
    <row r="146" spans="1:14" ht="12.75" customHeight="1">
      <c r="A146" s="26"/>
      <c r="B146" s="120"/>
      <c r="C146" s="129" t="s">
        <v>320</v>
      </c>
      <c r="D146" s="131"/>
      <c r="E146" s="126">
        <v>2600465.67</v>
      </c>
      <c r="F146" s="127">
        <f t="shared" si="2"/>
        <v>0.01678552547781973</v>
      </c>
      <c r="G146" s="41"/>
      <c r="H146" s="93"/>
      <c r="I146" s="43"/>
      <c r="J146" s="43"/>
      <c r="K146" s="44"/>
      <c r="L146" s="44"/>
      <c r="M146" s="44"/>
      <c r="N146" s="1"/>
    </row>
    <row r="147" spans="1:14" ht="12.75" customHeight="1">
      <c r="A147" s="26"/>
      <c r="B147" s="120"/>
      <c r="C147" s="129" t="s">
        <v>321</v>
      </c>
      <c r="D147" s="131"/>
      <c r="E147" s="126">
        <v>2551500</v>
      </c>
      <c r="F147" s="127">
        <f t="shared" si="2"/>
        <v>0.016469461124113606</v>
      </c>
      <c r="G147" s="41"/>
      <c r="H147" s="93"/>
      <c r="I147" s="43"/>
      <c r="J147" s="43"/>
      <c r="K147" s="44"/>
      <c r="L147" s="44"/>
      <c r="M147" s="44"/>
      <c r="N147" s="1"/>
    </row>
    <row r="148" spans="1:14" ht="12.75" customHeight="1">
      <c r="A148" s="26"/>
      <c r="B148" s="120"/>
      <c r="C148" s="129" t="s">
        <v>322</v>
      </c>
      <c r="D148" s="131"/>
      <c r="E148" s="126">
        <v>2474745</v>
      </c>
      <c r="F148" s="127">
        <f t="shared" si="2"/>
        <v>0.015974021779186567</v>
      </c>
      <c r="G148" s="41"/>
      <c r="H148" s="93"/>
      <c r="I148" s="43"/>
      <c r="J148" s="43"/>
      <c r="K148" s="44"/>
      <c r="L148" s="44"/>
      <c r="M148" s="44"/>
      <c r="N148" s="1"/>
    </row>
    <row r="149" spans="1:14" ht="12.75" customHeight="1">
      <c r="A149" s="26"/>
      <c r="B149" s="120"/>
      <c r="C149" s="129" t="s">
        <v>323</v>
      </c>
      <c r="D149" s="131"/>
      <c r="E149" s="126">
        <v>2441995.52</v>
      </c>
      <c r="F149" s="127">
        <f t="shared" si="2"/>
        <v>0.015762629936076657</v>
      </c>
      <c r="G149" s="41"/>
      <c r="H149" s="93"/>
      <c r="I149" s="43"/>
      <c r="J149" s="43"/>
      <c r="K149" s="44"/>
      <c r="L149" s="44"/>
      <c r="M149" s="44"/>
      <c r="N149" s="1"/>
    </row>
    <row r="150" spans="1:14" ht="12.75" customHeight="1">
      <c r="A150" s="26"/>
      <c r="B150" s="120"/>
      <c r="C150" s="129" t="s">
        <v>324</v>
      </c>
      <c r="D150" s="131"/>
      <c r="E150" s="126">
        <v>2266920</v>
      </c>
      <c r="F150" s="127">
        <f t="shared" si="2"/>
        <v>0.014632549798736278</v>
      </c>
      <c r="G150" s="41"/>
      <c r="H150" s="93"/>
      <c r="I150" s="43"/>
      <c r="J150" s="43"/>
      <c r="K150" s="44"/>
      <c r="L150" s="44"/>
      <c r="M150" s="44"/>
      <c r="N150" s="1"/>
    </row>
    <row r="151" spans="1:14" ht="12.75" customHeight="1">
      <c r="A151" s="26"/>
      <c r="B151" s="120"/>
      <c r="C151" s="129" t="s">
        <v>325</v>
      </c>
      <c r="D151" s="131"/>
      <c r="E151" s="126">
        <v>2042816.34</v>
      </c>
      <c r="F151" s="127">
        <f t="shared" si="2"/>
        <v>0.013186002075380775</v>
      </c>
      <c r="G151" s="41"/>
      <c r="H151" s="93"/>
      <c r="I151" s="43"/>
      <c r="J151" s="43"/>
      <c r="K151" s="44"/>
      <c r="L151" s="44"/>
      <c r="M151" s="44"/>
      <c r="N151" s="1"/>
    </row>
    <row r="152" spans="1:14" ht="12.75" customHeight="1">
      <c r="A152" s="26"/>
      <c r="B152" s="120"/>
      <c r="C152" s="129" t="s">
        <v>326</v>
      </c>
      <c r="D152" s="131"/>
      <c r="E152" s="126">
        <v>1985920</v>
      </c>
      <c r="F152" s="127">
        <f t="shared" si="2"/>
        <v>0.012818746711973228</v>
      </c>
      <c r="G152" s="41"/>
      <c r="H152" s="93"/>
      <c r="I152" s="43"/>
      <c r="J152" s="43"/>
      <c r="K152" s="44"/>
      <c r="L152" s="44"/>
      <c r="M152" s="44"/>
      <c r="N152" s="1"/>
    </row>
    <row r="153" spans="1:14" ht="12.75" customHeight="1">
      <c r="A153" s="26"/>
      <c r="B153" s="120"/>
      <c r="C153" s="129" t="s">
        <v>327</v>
      </c>
      <c r="D153" s="131"/>
      <c r="E153" s="126">
        <v>1748232.72</v>
      </c>
      <c r="F153" s="127">
        <f t="shared" si="2"/>
        <v>0.011284519231018376</v>
      </c>
      <c r="G153" s="41"/>
      <c r="H153" s="93"/>
      <c r="I153" s="43"/>
      <c r="J153" s="43"/>
      <c r="K153" s="44"/>
      <c r="L153" s="44"/>
      <c r="M153" s="44"/>
      <c r="N153" s="1"/>
    </row>
    <row r="154" spans="1:14" ht="12.75" customHeight="1">
      <c r="A154" s="26"/>
      <c r="B154" s="120"/>
      <c r="C154" s="129" t="s">
        <v>328</v>
      </c>
      <c r="D154" s="131"/>
      <c r="E154" s="126">
        <v>1216013.56</v>
      </c>
      <c r="F154" s="127">
        <f t="shared" si="2"/>
        <v>0.007849142877842441</v>
      </c>
      <c r="G154" s="41"/>
      <c r="H154" s="93"/>
      <c r="I154" s="43"/>
      <c r="J154" s="43"/>
      <c r="K154" s="44"/>
      <c r="L154" s="44"/>
      <c r="M154" s="44"/>
      <c r="N154" s="1"/>
    </row>
    <row r="155" spans="1:14" ht="12.75" customHeight="1">
      <c r="A155" s="26"/>
      <c r="B155" s="120"/>
      <c r="C155" s="129" t="s">
        <v>329</v>
      </c>
      <c r="D155" s="131"/>
      <c r="E155" s="126">
        <v>1182300</v>
      </c>
      <c r="F155" s="127">
        <f t="shared" si="2"/>
        <v>0.007631528076441119</v>
      </c>
      <c r="G155" s="41"/>
      <c r="H155" s="93"/>
      <c r="I155" s="43"/>
      <c r="J155" s="43"/>
      <c r="K155" s="44"/>
      <c r="L155" s="44"/>
      <c r="M155" s="44"/>
      <c r="N155" s="1"/>
    </row>
    <row r="156" spans="1:14" ht="12.75" customHeight="1">
      <c r="A156" s="26"/>
      <c r="B156" s="120"/>
      <c r="C156" s="129" t="s">
        <v>330</v>
      </c>
      <c r="D156" s="131"/>
      <c r="E156" s="126">
        <v>1146368.76</v>
      </c>
      <c r="F156" s="127">
        <f t="shared" si="2"/>
        <v>0.007399598560344238</v>
      </c>
      <c r="G156" s="41"/>
      <c r="H156" s="93"/>
      <c r="I156" s="43"/>
      <c r="J156" s="43"/>
      <c r="K156" s="44"/>
      <c r="L156" s="44"/>
      <c r="M156" s="44"/>
      <c r="N156" s="1"/>
    </row>
    <row r="157" spans="1:14" ht="12.75" customHeight="1">
      <c r="A157" s="26"/>
      <c r="B157" s="120"/>
      <c r="C157" s="129" t="s">
        <v>331</v>
      </c>
      <c r="D157" s="131"/>
      <c r="E157" s="126">
        <v>1083567.68</v>
      </c>
      <c r="F157" s="127">
        <f t="shared" si="2"/>
        <v>0.006994229191105613</v>
      </c>
      <c r="G157" s="41"/>
      <c r="H157" s="93"/>
      <c r="I157" s="43"/>
      <c r="J157" s="43"/>
      <c r="K157" s="44"/>
      <c r="L157" s="44"/>
      <c r="M157" s="44"/>
      <c r="N157" s="1"/>
    </row>
    <row r="158" spans="1:14" ht="12.75" customHeight="1">
      <c r="A158" s="26"/>
      <c r="B158" s="120"/>
      <c r="C158" s="129" t="s">
        <v>332</v>
      </c>
      <c r="D158" s="131"/>
      <c r="E158" s="126">
        <v>944520.06</v>
      </c>
      <c r="F158" s="127">
        <f t="shared" si="2"/>
        <v>0.006096702492304704</v>
      </c>
      <c r="G158" s="41"/>
      <c r="H158" s="93"/>
      <c r="I158" s="43"/>
      <c r="J158" s="43"/>
      <c r="K158" s="44"/>
      <c r="L158" s="44"/>
      <c r="M158" s="44"/>
      <c r="N158" s="1"/>
    </row>
    <row r="159" spans="1:14" ht="12.75" customHeight="1">
      <c r="A159" s="26"/>
      <c r="B159" s="120"/>
      <c r="C159" s="129" t="s">
        <v>333</v>
      </c>
      <c r="D159" s="131"/>
      <c r="E159" s="126">
        <v>864587.5</v>
      </c>
      <c r="F159" s="127">
        <f t="shared" si="2"/>
        <v>0.005580752584614765</v>
      </c>
      <c r="G159" s="41"/>
      <c r="H159" s="93"/>
      <c r="I159" s="43"/>
      <c r="J159" s="43"/>
      <c r="K159" s="44"/>
      <c r="L159" s="44"/>
      <c r="M159" s="44"/>
      <c r="N159" s="1"/>
    </row>
    <row r="160" spans="1:14" ht="12.75" customHeight="1">
      <c r="A160" s="26"/>
      <c r="B160" s="120"/>
      <c r="C160" s="129" t="s">
        <v>334</v>
      </c>
      <c r="D160" s="131"/>
      <c r="E160" s="126">
        <v>381100.86</v>
      </c>
      <c r="F160" s="127">
        <f t="shared" si="2"/>
        <v>0.0024599356449681604</v>
      </c>
      <c r="G160" s="41"/>
      <c r="H160" s="93"/>
      <c r="I160" s="43"/>
      <c r="J160" s="43"/>
      <c r="K160" s="44"/>
      <c r="L160" s="44"/>
      <c r="M160" s="44"/>
      <c r="N160" s="1"/>
    </row>
    <row r="161" spans="1:14" ht="12.75" customHeight="1">
      <c r="A161" s="26"/>
      <c r="B161" s="120"/>
      <c r="C161" s="129" t="s">
        <v>335</v>
      </c>
      <c r="D161" s="131"/>
      <c r="E161" s="126">
        <v>201905.55</v>
      </c>
      <c r="F161" s="127">
        <f t="shared" si="2"/>
        <v>0.0013032630242868022</v>
      </c>
      <c r="G161" s="41"/>
      <c r="H161" s="93"/>
      <c r="I161" s="43"/>
      <c r="J161" s="43"/>
      <c r="K161" s="44"/>
      <c r="L161" s="44"/>
      <c r="M161" s="44"/>
      <c r="N161" s="1"/>
    </row>
    <row r="162" spans="1:14" ht="12.75" customHeight="1">
      <c r="A162" s="26"/>
      <c r="B162" s="120"/>
      <c r="C162" s="129" t="s">
        <v>336</v>
      </c>
      <c r="D162" s="131"/>
      <c r="E162" s="126">
        <v>103068.32</v>
      </c>
      <c r="F162" s="127">
        <f t="shared" si="2"/>
        <v>0.0006652869642828536</v>
      </c>
      <c r="G162" s="41"/>
      <c r="H162" s="93"/>
      <c r="I162" s="43"/>
      <c r="J162" s="43"/>
      <c r="K162" s="44"/>
      <c r="L162" s="44"/>
      <c r="M162" s="44"/>
      <c r="N162" s="1"/>
    </row>
    <row r="163" spans="1:14" ht="12.75" customHeight="1">
      <c r="A163" s="26"/>
      <c r="B163" s="120"/>
      <c r="C163" s="129" t="s">
        <v>337</v>
      </c>
      <c r="D163" s="131"/>
      <c r="E163" s="126">
        <v>89621.22</v>
      </c>
      <c r="F163" s="127">
        <f t="shared" si="2"/>
        <v>0.0005784884180621724</v>
      </c>
      <c r="G163" s="41"/>
      <c r="H163" s="93"/>
      <c r="I163" s="43"/>
      <c r="J163" s="43"/>
      <c r="K163" s="44"/>
      <c r="L163" s="44"/>
      <c r="M163" s="44"/>
      <c r="N163" s="1"/>
    </row>
    <row r="164" spans="1:14" ht="12.75" customHeight="1">
      <c r="A164" s="26"/>
      <c r="B164" s="120"/>
      <c r="C164" s="129" t="s">
        <v>338</v>
      </c>
      <c r="D164" s="131"/>
      <c r="E164" s="126">
        <v>13435.11</v>
      </c>
      <c r="F164" s="127">
        <f t="shared" si="2"/>
        <v>8.672115298576914E-05</v>
      </c>
      <c r="G164" s="41"/>
      <c r="H164" s="93"/>
      <c r="I164" s="43"/>
      <c r="J164" s="43"/>
      <c r="K164" s="44"/>
      <c r="L164" s="44"/>
      <c r="M164" s="44"/>
      <c r="N164" s="1"/>
    </row>
    <row r="165" spans="1:14" ht="12.75" customHeight="1" thickBot="1">
      <c r="A165" s="26"/>
      <c r="B165" s="52"/>
      <c r="C165" s="101"/>
      <c r="D165" s="121"/>
      <c r="E165" s="122"/>
      <c r="F165" s="123"/>
      <c r="G165" s="41"/>
      <c r="H165" s="93"/>
      <c r="I165" s="43"/>
      <c r="J165" s="43"/>
      <c r="K165" s="44"/>
      <c r="L165" s="44"/>
      <c r="M165" s="44"/>
      <c r="N165" s="1"/>
    </row>
    <row r="166" spans="1:14" ht="27" customHeight="1" thickBot="1">
      <c r="A166" s="32"/>
      <c r="B166" s="33">
        <v>4</v>
      </c>
      <c r="C166" s="148" t="s">
        <v>35</v>
      </c>
      <c r="D166" s="149"/>
      <c r="E166" s="34">
        <f>SUM(E167:E168)</f>
        <v>4129258.4</v>
      </c>
      <c r="F166" s="35">
        <f>E166/$E$4*100</f>
        <v>0.02665360011374468</v>
      </c>
      <c r="G166" s="41"/>
      <c r="H166" s="98" t="s">
        <v>42</v>
      </c>
      <c r="I166" s="43"/>
      <c r="J166" s="43"/>
      <c r="K166" s="44"/>
      <c r="L166" s="44"/>
      <c r="M166" s="44"/>
      <c r="N166" s="1"/>
    </row>
    <row r="167" spans="1:14" ht="12.75" customHeight="1">
      <c r="A167" s="26"/>
      <c r="B167" s="120"/>
      <c r="C167" s="129" t="s">
        <v>218</v>
      </c>
      <c r="D167" s="131"/>
      <c r="E167" s="126">
        <v>4124758.4</v>
      </c>
      <c r="F167" s="127">
        <f>E167/$E$4*100</f>
        <v>0.02662455344509545</v>
      </c>
      <c r="G167" s="41"/>
      <c r="H167" s="93"/>
      <c r="I167" s="43"/>
      <c r="J167" s="43"/>
      <c r="K167" s="44"/>
      <c r="L167" s="44"/>
      <c r="M167" s="44"/>
      <c r="N167" s="1"/>
    </row>
    <row r="168" spans="1:14" ht="12.75" customHeight="1">
      <c r="A168" s="26"/>
      <c r="B168" s="120"/>
      <c r="C168" s="129" t="s">
        <v>217</v>
      </c>
      <c r="D168" s="131"/>
      <c r="E168" s="126">
        <v>4500</v>
      </c>
      <c r="F168" s="127">
        <f>E168/$E$4*100</f>
        <v>2.9046668649230347E-05</v>
      </c>
      <c r="G168" s="41"/>
      <c r="H168" s="93"/>
      <c r="I168" s="43"/>
      <c r="J168" s="43"/>
      <c r="K168" s="44"/>
      <c r="L168" s="44"/>
      <c r="M168" s="44"/>
      <c r="N168" s="1"/>
    </row>
    <row r="169" spans="1:14" ht="12.75" customHeight="1" thickBot="1">
      <c r="A169" s="53"/>
      <c r="B169" s="45"/>
      <c r="C169" s="46"/>
      <c r="D169" s="47"/>
      <c r="E169" s="48"/>
      <c r="F169" s="54"/>
      <c r="G169" s="41"/>
      <c r="H169" s="93"/>
      <c r="I169" s="43"/>
      <c r="J169" s="43"/>
      <c r="K169" s="44"/>
      <c r="L169" s="44"/>
      <c r="M169" s="44"/>
      <c r="N169" s="1"/>
    </row>
    <row r="170" spans="1:14" ht="36.75" customHeight="1" thickBot="1">
      <c r="A170" s="32"/>
      <c r="B170" s="33">
        <v>5</v>
      </c>
      <c r="C170" s="148" t="s">
        <v>30</v>
      </c>
      <c r="D170" s="149"/>
      <c r="E170" s="34">
        <f>SUM(E171:E295)</f>
        <v>1079391940.79</v>
      </c>
      <c r="F170" s="35">
        <f>E170/$E$4*100</f>
        <v>6.967275565950398</v>
      </c>
      <c r="G170" s="41"/>
      <c r="H170" s="98" t="s">
        <v>43</v>
      </c>
      <c r="I170" s="43"/>
      <c r="J170" s="43"/>
      <c r="K170" s="44"/>
      <c r="L170" s="44"/>
      <c r="M170" s="44"/>
      <c r="N170" s="1"/>
    </row>
    <row r="171" spans="1:14" ht="12.75" customHeight="1">
      <c r="A171" s="26"/>
      <c r="B171" s="120"/>
      <c r="C171" s="129" t="s">
        <v>93</v>
      </c>
      <c r="D171" s="131"/>
      <c r="E171" s="126">
        <v>69006328.6</v>
      </c>
      <c r="F171" s="127">
        <f aca="true" t="shared" si="3" ref="F171:F234">E171/$E$4*100</f>
        <v>0.44542310256535717</v>
      </c>
      <c r="G171" s="41"/>
      <c r="H171" s="93"/>
      <c r="I171" s="43"/>
      <c r="J171" s="43"/>
      <c r="K171" s="44"/>
      <c r="L171" s="44"/>
      <c r="M171" s="44"/>
      <c r="N171" s="1"/>
    </row>
    <row r="172" spans="1:14" ht="12.75" customHeight="1">
      <c r="A172" s="26"/>
      <c r="B172" s="120"/>
      <c r="C172" s="129" t="s">
        <v>94</v>
      </c>
      <c r="D172" s="131"/>
      <c r="E172" s="126">
        <v>64073326.5</v>
      </c>
      <c r="F172" s="127">
        <f t="shared" si="3"/>
        <v>0.41358148535543326</v>
      </c>
      <c r="G172" s="41"/>
      <c r="H172" s="93"/>
      <c r="I172" s="43"/>
      <c r="J172" s="43"/>
      <c r="K172" s="44"/>
      <c r="L172" s="44"/>
      <c r="M172" s="44"/>
      <c r="N172" s="1"/>
    </row>
    <row r="173" spans="1:14" ht="12.75" customHeight="1">
      <c r="A173" s="26"/>
      <c r="B173" s="120"/>
      <c r="C173" s="129" t="s">
        <v>95</v>
      </c>
      <c r="D173" s="131"/>
      <c r="E173" s="126">
        <v>61039085.58</v>
      </c>
      <c r="F173" s="127">
        <f t="shared" si="3"/>
        <v>0.39399602077650536</v>
      </c>
      <c r="G173" s="41"/>
      <c r="H173" s="93"/>
      <c r="I173" s="43"/>
      <c r="J173" s="43"/>
      <c r="K173" s="44"/>
      <c r="L173" s="44"/>
      <c r="M173" s="44"/>
      <c r="N173" s="1"/>
    </row>
    <row r="174" spans="1:14" ht="12.75" customHeight="1">
      <c r="A174" s="26"/>
      <c r="B174" s="120"/>
      <c r="C174" s="129" t="s">
        <v>96</v>
      </c>
      <c r="D174" s="131"/>
      <c r="E174" s="126">
        <v>48658665.04</v>
      </c>
      <c r="F174" s="127">
        <f t="shared" si="3"/>
        <v>0.3140826934068375</v>
      </c>
      <c r="G174" s="41"/>
      <c r="H174" s="93"/>
      <c r="I174" s="43"/>
      <c r="J174" s="43"/>
      <c r="K174" s="44"/>
      <c r="L174" s="44"/>
      <c r="M174" s="44"/>
      <c r="N174" s="1"/>
    </row>
    <row r="175" spans="1:14" ht="12.75" customHeight="1">
      <c r="A175" s="26"/>
      <c r="B175" s="120"/>
      <c r="C175" s="129" t="s">
        <v>97</v>
      </c>
      <c r="D175" s="131"/>
      <c r="E175" s="126">
        <v>36580140.2</v>
      </c>
      <c r="F175" s="127">
        <f t="shared" si="3"/>
        <v>0.2361180470070646</v>
      </c>
      <c r="G175" s="41"/>
      <c r="H175" s="93"/>
      <c r="I175" s="43"/>
      <c r="J175" s="43"/>
      <c r="K175" s="44"/>
      <c r="L175" s="44"/>
      <c r="M175" s="44"/>
      <c r="N175" s="1"/>
    </row>
    <row r="176" spans="1:14" ht="12.75" customHeight="1">
      <c r="A176" s="26"/>
      <c r="B176" s="120"/>
      <c r="C176" s="129" t="s">
        <v>98</v>
      </c>
      <c r="D176" s="131"/>
      <c r="E176" s="126">
        <v>32680703.76</v>
      </c>
      <c r="F176" s="127">
        <f t="shared" si="3"/>
        <v>0.2109479051867503</v>
      </c>
      <c r="G176" s="41"/>
      <c r="H176" s="93"/>
      <c r="I176" s="43"/>
      <c r="J176" s="43"/>
      <c r="K176" s="44"/>
      <c r="L176" s="44"/>
      <c r="M176" s="44"/>
      <c r="N176" s="1"/>
    </row>
    <row r="177" spans="1:14" ht="12.75" customHeight="1">
      <c r="A177" s="26"/>
      <c r="B177" s="120"/>
      <c r="C177" s="129" t="s">
        <v>99</v>
      </c>
      <c r="D177" s="131"/>
      <c r="E177" s="126">
        <v>31814506.89</v>
      </c>
      <c r="F177" s="127">
        <f t="shared" si="3"/>
        <v>0.20535676441610795</v>
      </c>
      <c r="G177" s="41"/>
      <c r="H177" s="93"/>
      <c r="I177" s="43"/>
      <c r="J177" s="43"/>
      <c r="K177" s="44"/>
      <c r="L177" s="44"/>
      <c r="M177" s="44"/>
      <c r="N177" s="1"/>
    </row>
    <row r="178" spans="1:14" ht="12.75" customHeight="1">
      <c r="A178" s="26"/>
      <c r="B178" s="120"/>
      <c r="C178" s="129" t="s">
        <v>100</v>
      </c>
      <c r="D178" s="131"/>
      <c r="E178" s="126">
        <v>31302108.95</v>
      </c>
      <c r="F178" s="127">
        <f t="shared" si="3"/>
        <v>0.20204933037616837</v>
      </c>
      <c r="G178" s="41"/>
      <c r="H178" s="93"/>
      <c r="I178" s="43"/>
      <c r="J178" s="43"/>
      <c r="K178" s="44"/>
      <c r="L178" s="44"/>
      <c r="M178" s="44"/>
      <c r="N178" s="1"/>
    </row>
    <row r="179" spans="1:14" ht="12.75" customHeight="1">
      <c r="A179" s="26"/>
      <c r="B179" s="120"/>
      <c r="C179" s="129" t="s">
        <v>101</v>
      </c>
      <c r="D179" s="131"/>
      <c r="E179" s="126">
        <v>30455456.8</v>
      </c>
      <c r="F179" s="127">
        <f t="shared" si="3"/>
        <v>0.19658434716234427</v>
      </c>
      <c r="G179" s="41"/>
      <c r="H179" s="93"/>
      <c r="I179" s="43"/>
      <c r="J179" s="43"/>
      <c r="K179" s="44"/>
      <c r="L179" s="44"/>
      <c r="M179" s="44"/>
      <c r="N179" s="1"/>
    </row>
    <row r="180" spans="1:14" ht="12.75" customHeight="1">
      <c r="A180" s="26"/>
      <c r="B180" s="120"/>
      <c r="C180" s="129" t="s">
        <v>102</v>
      </c>
      <c r="D180" s="131"/>
      <c r="E180" s="126">
        <v>28581473.01</v>
      </c>
      <c r="F180" s="127">
        <f t="shared" si="3"/>
        <v>0.18448812800630898</v>
      </c>
      <c r="G180" s="41"/>
      <c r="H180" s="93"/>
      <c r="I180" s="43"/>
      <c r="J180" s="43"/>
      <c r="K180" s="44"/>
      <c r="L180" s="44"/>
      <c r="M180" s="44"/>
      <c r="N180" s="1"/>
    </row>
    <row r="181" spans="1:14" ht="12.75" customHeight="1">
      <c r="A181" s="26"/>
      <c r="B181" s="120"/>
      <c r="C181" s="129" t="s">
        <v>103</v>
      </c>
      <c r="D181" s="131"/>
      <c r="E181" s="126">
        <v>27774544.47</v>
      </c>
      <c r="F181" s="127">
        <f t="shared" si="3"/>
        <v>0.1792795533563118</v>
      </c>
      <c r="G181" s="41"/>
      <c r="H181" s="93"/>
      <c r="I181" s="43"/>
      <c r="J181" s="43"/>
      <c r="K181" s="44"/>
      <c r="L181" s="44"/>
      <c r="M181" s="44"/>
      <c r="N181" s="1"/>
    </row>
    <row r="182" spans="1:14" ht="12.75" customHeight="1">
      <c r="A182" s="26"/>
      <c r="B182" s="120"/>
      <c r="C182" s="129" t="s">
        <v>104</v>
      </c>
      <c r="D182" s="131"/>
      <c r="E182" s="126">
        <v>26132400</v>
      </c>
      <c r="F182" s="127">
        <f t="shared" si="3"/>
        <v>0.16867981417981048</v>
      </c>
      <c r="G182" s="41"/>
      <c r="H182" s="93"/>
      <c r="I182" s="43"/>
      <c r="J182" s="43"/>
      <c r="K182" s="44"/>
      <c r="L182" s="44"/>
      <c r="M182" s="44"/>
      <c r="N182" s="1"/>
    </row>
    <row r="183" spans="1:14" ht="12.75" customHeight="1">
      <c r="A183" s="26"/>
      <c r="B183" s="120"/>
      <c r="C183" s="129" t="s">
        <v>105</v>
      </c>
      <c r="D183" s="131"/>
      <c r="E183" s="126">
        <v>24781594.51</v>
      </c>
      <c r="F183" s="127">
        <f t="shared" si="3"/>
        <v>0.1599606142959013</v>
      </c>
      <c r="G183" s="41"/>
      <c r="H183" s="93"/>
      <c r="I183" s="43"/>
      <c r="J183" s="43"/>
      <c r="K183" s="44"/>
      <c r="L183" s="44"/>
      <c r="M183" s="44"/>
      <c r="N183" s="1"/>
    </row>
    <row r="184" spans="1:14" ht="12.75" customHeight="1">
      <c r="A184" s="26"/>
      <c r="B184" s="120"/>
      <c r="C184" s="129" t="s">
        <v>106</v>
      </c>
      <c r="D184" s="131"/>
      <c r="E184" s="126">
        <v>23919902.96</v>
      </c>
      <c r="F184" s="127">
        <f t="shared" si="3"/>
        <v>0.15439855453352538</v>
      </c>
      <c r="G184" s="41"/>
      <c r="H184" s="93"/>
      <c r="I184" s="43"/>
      <c r="J184" s="43"/>
      <c r="K184" s="44"/>
      <c r="L184" s="44"/>
      <c r="M184" s="44"/>
      <c r="N184" s="1"/>
    </row>
    <row r="185" spans="1:14" ht="12.75" customHeight="1">
      <c r="A185" s="26"/>
      <c r="B185" s="120"/>
      <c r="C185" s="129" t="s">
        <v>107</v>
      </c>
      <c r="D185" s="131"/>
      <c r="E185" s="126">
        <v>23911769.7</v>
      </c>
      <c r="F185" s="127">
        <f t="shared" si="3"/>
        <v>0.15434605584280137</v>
      </c>
      <c r="G185" s="41"/>
      <c r="H185" s="93"/>
      <c r="I185" s="43"/>
      <c r="J185" s="43"/>
      <c r="K185" s="44"/>
      <c r="L185" s="44"/>
      <c r="M185" s="44"/>
      <c r="N185" s="1"/>
    </row>
    <row r="186" spans="1:14" ht="12.75" customHeight="1">
      <c r="A186" s="26"/>
      <c r="B186" s="120"/>
      <c r="C186" s="129" t="s">
        <v>108</v>
      </c>
      <c r="D186" s="131"/>
      <c r="E186" s="126">
        <v>22524011</v>
      </c>
      <c r="F186" s="127">
        <f t="shared" si="3"/>
        <v>0.14538832981524877</v>
      </c>
      <c r="G186" s="41"/>
      <c r="H186" s="93"/>
      <c r="I186" s="43"/>
      <c r="J186" s="43"/>
      <c r="K186" s="44"/>
      <c r="L186" s="44"/>
      <c r="M186" s="44"/>
      <c r="N186" s="1"/>
    </row>
    <row r="187" spans="1:14" ht="12.75" customHeight="1">
      <c r="A187" s="26"/>
      <c r="B187" s="120"/>
      <c r="C187" s="129" t="s">
        <v>109</v>
      </c>
      <c r="D187" s="131"/>
      <c r="E187" s="126">
        <v>22332539.5</v>
      </c>
      <c r="F187" s="127">
        <f t="shared" si="3"/>
        <v>0.14415241665607742</v>
      </c>
      <c r="G187" s="41"/>
      <c r="H187" s="93"/>
      <c r="I187" s="43"/>
      <c r="J187" s="43"/>
      <c r="K187" s="44"/>
      <c r="L187" s="44"/>
      <c r="M187" s="44"/>
      <c r="N187" s="1"/>
    </row>
    <row r="188" spans="1:14" ht="12.75" customHeight="1">
      <c r="A188" s="26"/>
      <c r="B188" s="120"/>
      <c r="C188" s="129" t="s">
        <v>110</v>
      </c>
      <c r="D188" s="131"/>
      <c r="E188" s="126">
        <v>18193465.8</v>
      </c>
      <c r="F188" s="127">
        <f t="shared" si="3"/>
        <v>0.11743546059415656</v>
      </c>
      <c r="G188" s="41"/>
      <c r="H188" s="93"/>
      <c r="I188" s="43"/>
      <c r="J188" s="43"/>
      <c r="K188" s="44"/>
      <c r="L188" s="44"/>
      <c r="M188" s="44"/>
      <c r="N188" s="1"/>
    </row>
    <row r="189" spans="1:14" ht="12.75" customHeight="1">
      <c r="A189" s="26"/>
      <c r="B189" s="120"/>
      <c r="C189" s="129" t="s">
        <v>111</v>
      </c>
      <c r="D189" s="131"/>
      <c r="E189" s="126">
        <v>17537396.88</v>
      </c>
      <c r="F189" s="127">
        <f t="shared" si="3"/>
        <v>0.1132006569207569</v>
      </c>
      <c r="G189" s="41"/>
      <c r="H189" s="93"/>
      <c r="I189" s="43"/>
      <c r="J189" s="43"/>
      <c r="K189" s="44"/>
      <c r="L189" s="44"/>
      <c r="M189" s="44"/>
      <c r="N189" s="1"/>
    </row>
    <row r="190" spans="1:14" ht="12.75" customHeight="1">
      <c r="A190" s="26"/>
      <c r="B190" s="120"/>
      <c r="C190" s="129" t="s">
        <v>112</v>
      </c>
      <c r="D190" s="131"/>
      <c r="E190" s="126">
        <v>17296368</v>
      </c>
      <c r="F190" s="127">
        <f t="shared" si="3"/>
        <v>0.11164486002914467</v>
      </c>
      <c r="G190" s="41"/>
      <c r="H190" s="93"/>
      <c r="I190" s="43"/>
      <c r="J190" s="43"/>
      <c r="K190" s="44"/>
      <c r="L190" s="44"/>
      <c r="M190" s="44"/>
      <c r="N190" s="1"/>
    </row>
    <row r="191" spans="1:14" ht="12.75" customHeight="1">
      <c r="A191" s="26"/>
      <c r="B191" s="120"/>
      <c r="C191" s="129" t="s">
        <v>113</v>
      </c>
      <c r="D191" s="131"/>
      <c r="E191" s="126">
        <v>17006775.89</v>
      </c>
      <c r="F191" s="127">
        <f t="shared" si="3"/>
        <v>0.10977559645967767</v>
      </c>
      <c r="G191" s="41"/>
      <c r="H191" s="93"/>
      <c r="I191" s="43"/>
      <c r="J191" s="43"/>
      <c r="K191" s="44"/>
      <c r="L191" s="44"/>
      <c r="M191" s="44"/>
      <c r="N191" s="1"/>
    </row>
    <row r="192" spans="1:14" ht="12.75" customHeight="1">
      <c r="A192" s="26"/>
      <c r="B192" s="120"/>
      <c r="C192" s="129" t="s">
        <v>114</v>
      </c>
      <c r="D192" s="131"/>
      <c r="E192" s="126">
        <v>13930806</v>
      </c>
      <c r="F192" s="127">
        <f t="shared" si="3"/>
        <v>0.08992077908860222</v>
      </c>
      <c r="G192" s="41"/>
      <c r="H192" s="93"/>
      <c r="I192" s="43"/>
      <c r="J192" s="43"/>
      <c r="K192" s="44"/>
      <c r="L192" s="44"/>
      <c r="M192" s="44"/>
      <c r="N192" s="1"/>
    </row>
    <row r="193" spans="1:14" ht="12.75" customHeight="1">
      <c r="A193" s="26"/>
      <c r="B193" s="120"/>
      <c r="C193" s="129" t="s">
        <v>115</v>
      </c>
      <c r="D193" s="131"/>
      <c r="E193" s="126">
        <v>13824448.06</v>
      </c>
      <c r="F193" s="127">
        <f t="shared" si="3"/>
        <v>0.08923425823495895</v>
      </c>
      <c r="G193" s="41"/>
      <c r="H193" s="93"/>
      <c r="I193" s="43"/>
      <c r="J193" s="43"/>
      <c r="K193" s="44"/>
      <c r="L193" s="44"/>
      <c r="M193" s="44"/>
      <c r="N193" s="1"/>
    </row>
    <row r="194" spans="1:14" ht="12.75" customHeight="1">
      <c r="A194" s="26"/>
      <c r="B194" s="120"/>
      <c r="C194" s="129" t="s">
        <v>116</v>
      </c>
      <c r="D194" s="131"/>
      <c r="E194" s="126">
        <v>13751135</v>
      </c>
      <c r="F194" s="127">
        <f t="shared" si="3"/>
        <v>0.08876103597685203</v>
      </c>
      <c r="G194" s="41"/>
      <c r="H194" s="93"/>
      <c r="I194" s="43"/>
      <c r="J194" s="43"/>
      <c r="K194" s="44"/>
      <c r="L194" s="44"/>
      <c r="M194" s="44"/>
      <c r="N194" s="1"/>
    </row>
    <row r="195" spans="1:14" ht="12.75" customHeight="1">
      <c r="A195" s="26"/>
      <c r="B195" s="120"/>
      <c r="C195" s="129" t="s">
        <v>117</v>
      </c>
      <c r="D195" s="131"/>
      <c r="E195" s="126">
        <v>13509545.12</v>
      </c>
      <c r="F195" s="127">
        <f t="shared" si="3"/>
        <v>0.08720161793388151</v>
      </c>
      <c r="G195" s="41"/>
      <c r="H195" s="93"/>
      <c r="I195" s="43"/>
      <c r="J195" s="43"/>
      <c r="K195" s="44"/>
      <c r="L195" s="44"/>
      <c r="M195" s="44"/>
      <c r="N195" s="1"/>
    </row>
    <row r="196" spans="1:14" ht="12.75" customHeight="1">
      <c r="A196" s="26"/>
      <c r="B196" s="120"/>
      <c r="C196" s="129" t="s">
        <v>118</v>
      </c>
      <c r="D196" s="131"/>
      <c r="E196" s="126">
        <v>11665836.3</v>
      </c>
      <c r="F196" s="127">
        <f t="shared" si="3"/>
        <v>0.07530081811605853</v>
      </c>
      <c r="G196" s="41"/>
      <c r="H196" s="93"/>
      <c r="I196" s="43"/>
      <c r="J196" s="43"/>
      <c r="K196" s="44"/>
      <c r="L196" s="44"/>
      <c r="M196" s="44"/>
      <c r="N196" s="1"/>
    </row>
    <row r="197" spans="1:14" ht="12.75" customHeight="1">
      <c r="A197" s="26"/>
      <c r="B197" s="120"/>
      <c r="C197" s="129" t="s">
        <v>119</v>
      </c>
      <c r="D197" s="131"/>
      <c r="E197" s="126">
        <v>11193459.75</v>
      </c>
      <c r="F197" s="127">
        <f t="shared" si="3"/>
        <v>0.07225171475483261</v>
      </c>
      <c r="G197" s="41"/>
      <c r="H197" s="93"/>
      <c r="I197" s="43"/>
      <c r="J197" s="43"/>
      <c r="K197" s="44"/>
      <c r="L197" s="44"/>
      <c r="M197" s="44"/>
      <c r="N197" s="1"/>
    </row>
    <row r="198" spans="1:14" ht="12.75" customHeight="1">
      <c r="A198" s="26"/>
      <c r="B198" s="120"/>
      <c r="C198" s="129" t="s">
        <v>120</v>
      </c>
      <c r="D198" s="131"/>
      <c r="E198" s="126">
        <v>10111280.31</v>
      </c>
      <c r="F198" s="127">
        <f t="shared" si="3"/>
        <v>0.06526644639645714</v>
      </c>
      <c r="G198" s="41"/>
      <c r="H198" s="93"/>
      <c r="I198" s="43"/>
      <c r="J198" s="43"/>
      <c r="K198" s="44"/>
      <c r="L198" s="44"/>
      <c r="M198" s="44"/>
      <c r="N198" s="1"/>
    </row>
    <row r="199" spans="1:14" ht="12.75" customHeight="1">
      <c r="A199" s="26"/>
      <c r="B199" s="120"/>
      <c r="C199" s="129" t="s">
        <v>121</v>
      </c>
      <c r="D199" s="131"/>
      <c r="E199" s="126">
        <v>10065039.86</v>
      </c>
      <c r="F199" s="127">
        <f t="shared" si="3"/>
        <v>0.06496797283438129</v>
      </c>
      <c r="G199" s="41"/>
      <c r="H199" s="93"/>
      <c r="I199" s="43"/>
      <c r="J199" s="43"/>
      <c r="K199" s="44"/>
      <c r="L199" s="44"/>
      <c r="M199" s="44"/>
      <c r="N199" s="1"/>
    </row>
    <row r="200" spans="1:14" ht="12.75" customHeight="1">
      <c r="A200" s="26"/>
      <c r="B200" s="120"/>
      <c r="C200" s="129" t="s">
        <v>122</v>
      </c>
      <c r="D200" s="131"/>
      <c r="E200" s="126">
        <v>7650156.75</v>
      </c>
      <c r="F200" s="127">
        <f t="shared" si="3"/>
        <v>0.04938034849598287</v>
      </c>
      <c r="G200" s="41"/>
      <c r="H200" s="93"/>
      <c r="I200" s="43"/>
      <c r="J200" s="43"/>
      <c r="K200" s="44"/>
      <c r="L200" s="44"/>
      <c r="M200" s="44"/>
      <c r="N200" s="1"/>
    </row>
    <row r="201" spans="1:14" ht="12.75" customHeight="1">
      <c r="A201" s="26"/>
      <c r="B201" s="120"/>
      <c r="C201" s="129" t="s">
        <v>123</v>
      </c>
      <c r="D201" s="131"/>
      <c r="E201" s="126">
        <v>7449658.26</v>
      </c>
      <c r="F201" s="127">
        <f t="shared" si="3"/>
        <v>0.048086167784049304</v>
      </c>
      <c r="G201" s="41"/>
      <c r="H201" s="93"/>
      <c r="I201" s="43"/>
      <c r="J201" s="43"/>
      <c r="K201" s="44"/>
      <c r="L201" s="44"/>
      <c r="M201" s="44"/>
      <c r="N201" s="1"/>
    </row>
    <row r="202" spans="1:14" ht="12.75" customHeight="1">
      <c r="A202" s="26"/>
      <c r="B202" s="120"/>
      <c r="C202" s="129" t="s">
        <v>124</v>
      </c>
      <c r="D202" s="131"/>
      <c r="E202" s="126">
        <v>6506604</v>
      </c>
      <c r="F202" s="127">
        <f t="shared" si="3"/>
        <v>0.041998926759945945</v>
      </c>
      <c r="G202" s="41"/>
      <c r="H202" s="93"/>
      <c r="I202" s="43"/>
      <c r="J202" s="43"/>
      <c r="K202" s="44"/>
      <c r="L202" s="44"/>
      <c r="M202" s="44"/>
      <c r="N202" s="1"/>
    </row>
    <row r="203" spans="1:14" ht="12.75" customHeight="1">
      <c r="A203" s="26"/>
      <c r="B203" s="120"/>
      <c r="C203" s="129" t="s">
        <v>125</v>
      </c>
      <c r="D203" s="131"/>
      <c r="E203" s="126">
        <v>6044929.32</v>
      </c>
      <c r="F203" s="127">
        <f t="shared" si="3"/>
        <v>0.03901890199245719</v>
      </c>
      <c r="G203" s="41"/>
      <c r="H203" s="93"/>
      <c r="I203" s="43"/>
      <c r="J203" s="43"/>
      <c r="K203" s="44"/>
      <c r="L203" s="44"/>
      <c r="M203" s="44"/>
      <c r="N203" s="1"/>
    </row>
    <row r="204" spans="1:14" ht="12.75" customHeight="1">
      <c r="A204" s="26"/>
      <c r="B204" s="120"/>
      <c r="C204" s="129" t="s">
        <v>126</v>
      </c>
      <c r="D204" s="131"/>
      <c r="E204" s="126">
        <v>5813400.42</v>
      </c>
      <c r="F204" s="127">
        <f t="shared" si="3"/>
        <v>0.03752442571667479</v>
      </c>
      <c r="G204" s="41"/>
      <c r="H204" s="93"/>
      <c r="I204" s="43"/>
      <c r="J204" s="43"/>
      <c r="K204" s="44"/>
      <c r="L204" s="44"/>
      <c r="M204" s="44"/>
      <c r="N204" s="1"/>
    </row>
    <row r="205" spans="1:14" ht="12.75" customHeight="1">
      <c r="A205" s="26"/>
      <c r="B205" s="120"/>
      <c r="C205" s="129" t="s">
        <v>127</v>
      </c>
      <c r="D205" s="131"/>
      <c r="E205" s="126">
        <v>4708070.21</v>
      </c>
      <c r="F205" s="127">
        <f t="shared" si="3"/>
        <v>0.030389723414929404</v>
      </c>
      <c r="G205" s="41"/>
      <c r="H205" s="93"/>
      <c r="I205" s="43"/>
      <c r="J205" s="43"/>
      <c r="K205" s="44"/>
      <c r="L205" s="44"/>
      <c r="M205" s="44"/>
      <c r="N205" s="1"/>
    </row>
    <row r="206" spans="1:14" ht="12.75" customHeight="1">
      <c r="A206" s="26"/>
      <c r="B206" s="120"/>
      <c r="C206" s="129" t="s">
        <v>128</v>
      </c>
      <c r="D206" s="131"/>
      <c r="E206" s="126">
        <v>3972163.3</v>
      </c>
      <c r="F206" s="127">
        <f t="shared" si="3"/>
        <v>0.025639580265718522</v>
      </c>
      <c r="G206" s="41"/>
      <c r="H206" s="93"/>
      <c r="I206" s="43"/>
      <c r="J206" s="43"/>
      <c r="K206" s="44"/>
      <c r="L206" s="44"/>
      <c r="M206" s="44"/>
      <c r="N206" s="1"/>
    </row>
    <row r="207" spans="1:14" ht="12.75" customHeight="1">
      <c r="A207" s="26"/>
      <c r="B207" s="120"/>
      <c r="C207" s="129" t="s">
        <v>129</v>
      </c>
      <c r="D207" s="131"/>
      <c r="E207" s="126">
        <v>3605037.92</v>
      </c>
      <c r="F207" s="127">
        <f t="shared" si="3"/>
        <v>0.023269853762255682</v>
      </c>
      <c r="G207" s="41"/>
      <c r="H207" s="93"/>
      <c r="I207" s="43"/>
      <c r="J207" s="43"/>
      <c r="K207" s="44"/>
      <c r="L207" s="44"/>
      <c r="M207" s="44"/>
      <c r="N207" s="1"/>
    </row>
    <row r="208" spans="1:14" ht="12.75" customHeight="1">
      <c r="A208" s="26"/>
      <c r="B208" s="120"/>
      <c r="C208" s="129" t="s">
        <v>130</v>
      </c>
      <c r="D208" s="131"/>
      <c r="E208" s="126">
        <v>3528670.26</v>
      </c>
      <c r="F208" s="127">
        <f t="shared" si="3"/>
        <v>0.022776914625469664</v>
      </c>
      <c r="G208" s="41"/>
      <c r="H208" s="93"/>
      <c r="I208" s="43"/>
      <c r="J208" s="43"/>
      <c r="K208" s="44"/>
      <c r="L208" s="44"/>
      <c r="M208" s="44"/>
      <c r="N208" s="1"/>
    </row>
    <row r="209" spans="1:14" ht="12.75" customHeight="1">
      <c r="A209" s="26"/>
      <c r="B209" s="120"/>
      <c r="C209" s="129" t="s">
        <v>131</v>
      </c>
      <c r="D209" s="131"/>
      <c r="E209" s="126">
        <v>3496265.24</v>
      </c>
      <c r="F209" s="127">
        <f t="shared" si="3"/>
        <v>0.022567746208022627</v>
      </c>
      <c r="G209" s="41"/>
      <c r="H209" s="93"/>
      <c r="I209" s="43"/>
      <c r="J209" s="43"/>
      <c r="K209" s="44"/>
      <c r="L209" s="44"/>
      <c r="M209" s="44"/>
      <c r="N209" s="1"/>
    </row>
    <row r="210" spans="1:14" ht="12.75" customHeight="1">
      <c r="A210" s="26"/>
      <c r="B210" s="120"/>
      <c r="C210" s="129" t="s">
        <v>132</v>
      </c>
      <c r="D210" s="131"/>
      <c r="E210" s="126">
        <v>3432035.15</v>
      </c>
      <c r="F210" s="127">
        <f t="shared" si="3"/>
        <v>0.022153152843235904</v>
      </c>
      <c r="G210" s="41"/>
      <c r="H210" s="93"/>
      <c r="I210" s="43"/>
      <c r="J210" s="43"/>
      <c r="K210" s="44"/>
      <c r="L210" s="44"/>
      <c r="M210" s="44"/>
      <c r="N210" s="1"/>
    </row>
    <row r="211" spans="1:14" ht="12.75" customHeight="1">
      <c r="A211" s="26"/>
      <c r="B211" s="120"/>
      <c r="C211" s="129" t="s">
        <v>133</v>
      </c>
      <c r="D211" s="131"/>
      <c r="E211" s="126">
        <v>3324907.14</v>
      </c>
      <c r="F211" s="127">
        <f t="shared" si="3"/>
        <v>0.02146166133000892</v>
      </c>
      <c r="G211" s="41"/>
      <c r="H211" s="93"/>
      <c r="I211" s="43"/>
      <c r="J211" s="43"/>
      <c r="K211" s="44"/>
      <c r="L211" s="44"/>
      <c r="M211" s="44"/>
      <c r="N211" s="1"/>
    </row>
    <row r="212" spans="1:14" ht="12.75" customHeight="1">
      <c r="A212" s="26"/>
      <c r="B212" s="120"/>
      <c r="C212" s="129" t="s">
        <v>134</v>
      </c>
      <c r="D212" s="131"/>
      <c r="E212" s="126">
        <v>3294428.17</v>
      </c>
      <c r="F212" s="127">
        <f t="shared" si="3"/>
        <v>0.02126492520948451</v>
      </c>
      <c r="G212" s="41"/>
      <c r="H212" s="93"/>
      <c r="I212" s="43"/>
      <c r="J212" s="43"/>
      <c r="K212" s="44"/>
      <c r="L212" s="44"/>
      <c r="M212" s="44"/>
      <c r="N212" s="1"/>
    </row>
    <row r="213" spans="1:14" ht="12.75" customHeight="1">
      <c r="A213" s="26"/>
      <c r="B213" s="120"/>
      <c r="C213" s="129" t="s">
        <v>135</v>
      </c>
      <c r="D213" s="131"/>
      <c r="E213" s="126">
        <v>3273646.3</v>
      </c>
      <c r="F213" s="127">
        <f t="shared" si="3"/>
        <v>0.021130782077973094</v>
      </c>
      <c r="G213" s="41"/>
      <c r="H213" s="93"/>
      <c r="I213" s="43"/>
      <c r="J213" s="43"/>
      <c r="K213" s="44"/>
      <c r="L213" s="44"/>
      <c r="M213" s="44"/>
      <c r="N213" s="1"/>
    </row>
    <row r="214" spans="1:14" ht="12.75" customHeight="1">
      <c r="A214" s="26"/>
      <c r="B214" s="120"/>
      <c r="C214" s="129" t="s">
        <v>136</v>
      </c>
      <c r="D214" s="131"/>
      <c r="E214" s="126">
        <v>3256492.23</v>
      </c>
      <c r="F214" s="127">
        <f t="shared" si="3"/>
        <v>0.021020055725245162</v>
      </c>
      <c r="G214" s="41"/>
      <c r="H214" s="93"/>
      <c r="I214" s="43"/>
      <c r="J214" s="43"/>
      <c r="K214" s="44"/>
      <c r="L214" s="44"/>
      <c r="M214" s="44"/>
      <c r="N214" s="1"/>
    </row>
    <row r="215" spans="1:14" ht="12.75" customHeight="1">
      <c r="A215" s="26"/>
      <c r="B215" s="120"/>
      <c r="C215" s="129" t="s">
        <v>137</v>
      </c>
      <c r="D215" s="131"/>
      <c r="E215" s="126">
        <v>3192293.87</v>
      </c>
      <c r="F215" s="127">
        <f t="shared" si="3"/>
        <v>0.020605667171746493</v>
      </c>
      <c r="G215" s="41"/>
      <c r="H215" s="93"/>
      <c r="I215" s="43"/>
      <c r="J215" s="43"/>
      <c r="K215" s="44"/>
      <c r="L215" s="44"/>
      <c r="M215" s="44"/>
      <c r="N215" s="1"/>
    </row>
    <row r="216" spans="1:14" ht="12.75" customHeight="1">
      <c r="A216" s="26"/>
      <c r="B216" s="120"/>
      <c r="C216" s="129" t="s">
        <v>138</v>
      </c>
      <c r="D216" s="131"/>
      <c r="E216" s="126">
        <v>3178256.17</v>
      </c>
      <c r="F216" s="127">
        <f t="shared" si="3"/>
        <v>0.02051505641163598</v>
      </c>
      <c r="G216" s="41"/>
      <c r="H216" s="93"/>
      <c r="I216" s="43"/>
      <c r="J216" s="43"/>
      <c r="K216" s="44"/>
      <c r="L216" s="44"/>
      <c r="M216" s="44"/>
      <c r="N216" s="1"/>
    </row>
    <row r="217" spans="1:14" ht="12.75" customHeight="1">
      <c r="A217" s="26"/>
      <c r="B217" s="120"/>
      <c r="C217" s="129" t="s">
        <v>139</v>
      </c>
      <c r="D217" s="131"/>
      <c r="E217" s="126">
        <v>3167734.43</v>
      </c>
      <c r="F217" s="127">
        <f t="shared" si="3"/>
        <v>0.020447140523770793</v>
      </c>
      <c r="G217" s="41"/>
      <c r="H217" s="93"/>
      <c r="I217" s="43"/>
      <c r="J217" s="43"/>
      <c r="K217" s="44"/>
      <c r="L217" s="44"/>
      <c r="M217" s="44"/>
      <c r="N217" s="1"/>
    </row>
    <row r="218" spans="1:14" ht="12.75" customHeight="1">
      <c r="A218" s="26"/>
      <c r="B218" s="120"/>
      <c r="C218" s="129" t="s">
        <v>140</v>
      </c>
      <c r="D218" s="131"/>
      <c r="E218" s="126">
        <v>3160903.78</v>
      </c>
      <c r="F218" s="127">
        <f t="shared" si="3"/>
        <v>0.0204030499399466</v>
      </c>
      <c r="G218" s="41"/>
      <c r="H218" s="93"/>
      <c r="I218" s="43"/>
      <c r="J218" s="43"/>
      <c r="K218" s="44"/>
      <c r="L218" s="44"/>
      <c r="M218" s="44"/>
      <c r="N218" s="1"/>
    </row>
    <row r="219" spans="1:14" ht="12.75" customHeight="1">
      <c r="A219" s="26"/>
      <c r="B219" s="120"/>
      <c r="C219" s="129" t="s">
        <v>141</v>
      </c>
      <c r="D219" s="131"/>
      <c r="E219" s="126">
        <v>3140112.12</v>
      </c>
      <c r="F219" s="127">
        <f t="shared" si="3"/>
        <v>0.02026884361579383</v>
      </c>
      <c r="G219" s="41"/>
      <c r="H219" s="93"/>
      <c r="I219" s="43"/>
      <c r="J219" s="43"/>
      <c r="K219" s="44"/>
      <c r="L219" s="44"/>
      <c r="M219" s="44"/>
      <c r="N219" s="1"/>
    </row>
    <row r="220" spans="1:14" ht="12.75" customHeight="1">
      <c r="A220" s="26"/>
      <c r="B220" s="120"/>
      <c r="C220" s="129" t="s">
        <v>142</v>
      </c>
      <c r="D220" s="131"/>
      <c r="E220" s="126">
        <v>3136581.08</v>
      </c>
      <c r="F220" s="127">
        <f t="shared" si="3"/>
        <v>0.02024605140493446</v>
      </c>
      <c r="G220" s="41"/>
      <c r="H220" s="93"/>
      <c r="I220" s="43"/>
      <c r="J220" s="43"/>
      <c r="K220" s="44"/>
      <c r="L220" s="44"/>
      <c r="M220" s="44"/>
      <c r="N220" s="1"/>
    </row>
    <row r="221" spans="1:14" ht="12.75" customHeight="1">
      <c r="A221" s="26"/>
      <c r="B221" s="120"/>
      <c r="C221" s="129" t="s">
        <v>143</v>
      </c>
      <c r="D221" s="131"/>
      <c r="E221" s="126">
        <v>3130240.13</v>
      </c>
      <c r="F221" s="127">
        <f t="shared" si="3"/>
        <v>0.02020512174414083</v>
      </c>
      <c r="G221" s="41"/>
      <c r="H221" s="93"/>
      <c r="I221" s="43"/>
      <c r="J221" s="43"/>
      <c r="K221" s="44"/>
      <c r="L221" s="44"/>
      <c r="M221" s="44"/>
      <c r="N221" s="1"/>
    </row>
    <row r="222" spans="1:14" ht="12.75" customHeight="1">
      <c r="A222" s="26"/>
      <c r="B222" s="120"/>
      <c r="C222" s="129" t="s">
        <v>144</v>
      </c>
      <c r="D222" s="131"/>
      <c r="E222" s="126">
        <v>3121794.23</v>
      </c>
      <c r="F222" s="127">
        <f t="shared" si="3"/>
        <v>0.020150605019975374</v>
      </c>
      <c r="G222" s="41"/>
      <c r="H222" s="93"/>
      <c r="I222" s="43"/>
      <c r="J222" s="43"/>
      <c r="K222" s="44"/>
      <c r="L222" s="44"/>
      <c r="M222" s="44"/>
      <c r="N222" s="1"/>
    </row>
    <row r="223" spans="1:14" ht="12.75" customHeight="1">
      <c r="A223" s="26"/>
      <c r="B223" s="120"/>
      <c r="C223" s="129" t="s">
        <v>145</v>
      </c>
      <c r="D223" s="131"/>
      <c r="E223" s="126">
        <v>3120872.31</v>
      </c>
      <c r="F223" s="127">
        <f t="shared" si="3"/>
        <v>0.02014465419669513</v>
      </c>
      <c r="G223" s="41"/>
      <c r="H223" s="93"/>
      <c r="I223" s="43"/>
      <c r="J223" s="43"/>
      <c r="K223" s="44"/>
      <c r="L223" s="44"/>
      <c r="M223" s="44"/>
      <c r="N223" s="1"/>
    </row>
    <row r="224" spans="1:14" ht="12.75" customHeight="1">
      <c r="A224" s="26"/>
      <c r="B224" s="120"/>
      <c r="C224" s="129" t="s">
        <v>146</v>
      </c>
      <c r="D224" s="131"/>
      <c r="E224" s="126">
        <v>3100420.84</v>
      </c>
      <c r="F224" s="127">
        <f t="shared" si="3"/>
        <v>0.02001264373614409</v>
      </c>
      <c r="G224" s="41"/>
      <c r="H224" s="93"/>
      <c r="I224" s="43"/>
      <c r="J224" s="43"/>
      <c r="K224" s="44"/>
      <c r="L224" s="44"/>
      <c r="M224" s="44"/>
      <c r="N224" s="1"/>
    </row>
    <row r="225" spans="1:14" ht="12.75" customHeight="1">
      <c r="A225" s="26"/>
      <c r="B225" s="120"/>
      <c r="C225" s="129" t="s">
        <v>147</v>
      </c>
      <c r="D225" s="131"/>
      <c r="E225" s="126">
        <v>3096077.3</v>
      </c>
      <c r="F225" s="127">
        <f t="shared" si="3"/>
        <v>0.019984606987889716</v>
      </c>
      <c r="G225" s="41"/>
      <c r="H225" s="93"/>
      <c r="I225" s="43"/>
      <c r="J225" s="43"/>
      <c r="K225" s="44"/>
      <c r="L225" s="44"/>
      <c r="M225" s="44"/>
      <c r="N225" s="1"/>
    </row>
    <row r="226" spans="1:14" ht="12.75" customHeight="1">
      <c r="A226" s="26"/>
      <c r="B226" s="120"/>
      <c r="C226" s="129" t="s">
        <v>148</v>
      </c>
      <c r="D226" s="131"/>
      <c r="E226" s="126">
        <v>3094759.84</v>
      </c>
      <c r="F226" s="127">
        <f t="shared" si="3"/>
        <v>0.019976103026983362</v>
      </c>
      <c r="G226" s="41"/>
      <c r="H226" s="93"/>
      <c r="I226" s="43"/>
      <c r="J226" s="43"/>
      <c r="K226" s="44"/>
      <c r="L226" s="44"/>
      <c r="M226" s="44"/>
      <c r="N226" s="1"/>
    </row>
    <row r="227" spans="1:14" ht="12.75" customHeight="1">
      <c r="A227" s="26"/>
      <c r="B227" s="120"/>
      <c r="C227" s="129" t="s">
        <v>149</v>
      </c>
      <c r="D227" s="131"/>
      <c r="E227" s="126">
        <v>3091412.05</v>
      </c>
      <c r="F227" s="127">
        <f t="shared" si="3"/>
        <v>0.019954493661019538</v>
      </c>
      <c r="G227" s="41"/>
      <c r="H227" s="93"/>
      <c r="I227" s="43"/>
      <c r="J227" s="43"/>
      <c r="K227" s="44"/>
      <c r="L227" s="44"/>
      <c r="M227" s="44"/>
      <c r="N227" s="1"/>
    </row>
    <row r="228" spans="1:14" ht="12.75" customHeight="1">
      <c r="A228" s="26"/>
      <c r="B228" s="120"/>
      <c r="C228" s="129" t="s">
        <v>150</v>
      </c>
      <c r="D228" s="131"/>
      <c r="E228" s="126">
        <v>3091309.81</v>
      </c>
      <c r="F228" s="127">
        <f t="shared" si="3"/>
        <v>0.019953833720707827</v>
      </c>
      <c r="G228" s="41"/>
      <c r="H228" s="93"/>
      <c r="I228" s="43"/>
      <c r="J228" s="43"/>
      <c r="K228" s="44"/>
      <c r="L228" s="44"/>
      <c r="M228" s="44"/>
      <c r="N228" s="1"/>
    </row>
    <row r="229" spans="1:14" ht="12.75" customHeight="1">
      <c r="A229" s="26"/>
      <c r="B229" s="120"/>
      <c r="C229" s="129" t="s">
        <v>151</v>
      </c>
      <c r="D229" s="131"/>
      <c r="E229" s="126">
        <v>3090822.71</v>
      </c>
      <c r="F229" s="127">
        <f t="shared" si="3"/>
        <v>0.01995068958019693</v>
      </c>
      <c r="G229" s="41"/>
      <c r="H229" s="93"/>
      <c r="I229" s="43"/>
      <c r="J229" s="43"/>
      <c r="K229" s="44"/>
      <c r="L229" s="44"/>
      <c r="M229" s="44"/>
      <c r="N229" s="1"/>
    </row>
    <row r="230" spans="1:14" ht="12.75" customHeight="1">
      <c r="A230" s="26"/>
      <c r="B230" s="120"/>
      <c r="C230" s="129" t="s">
        <v>152</v>
      </c>
      <c r="D230" s="131"/>
      <c r="E230" s="126">
        <v>3082890.97</v>
      </c>
      <c r="F230" s="127">
        <f t="shared" si="3"/>
        <v>0.019899491663843187</v>
      </c>
      <c r="G230" s="41"/>
      <c r="H230" s="93"/>
      <c r="I230" s="43"/>
      <c r="J230" s="43"/>
      <c r="K230" s="44"/>
      <c r="L230" s="44"/>
      <c r="M230" s="44"/>
      <c r="N230" s="1"/>
    </row>
    <row r="231" spans="1:14" ht="12.75" customHeight="1">
      <c r="A231" s="26"/>
      <c r="B231" s="120"/>
      <c r="C231" s="129" t="s">
        <v>153</v>
      </c>
      <c r="D231" s="131"/>
      <c r="E231" s="126">
        <v>3082625.7</v>
      </c>
      <c r="F231" s="127">
        <f t="shared" si="3"/>
        <v>0.01989777939500039</v>
      </c>
      <c r="G231" s="41"/>
      <c r="H231" s="93"/>
      <c r="I231" s="43"/>
      <c r="J231" s="43"/>
      <c r="K231" s="44"/>
      <c r="L231" s="44"/>
      <c r="M231" s="44"/>
      <c r="N231" s="1"/>
    </row>
    <row r="232" spans="1:14" ht="12.75" customHeight="1">
      <c r="A232" s="26"/>
      <c r="B232" s="120"/>
      <c r="C232" s="129" t="s">
        <v>154</v>
      </c>
      <c r="D232" s="131"/>
      <c r="E232" s="126">
        <v>3082146.96</v>
      </c>
      <c r="F232" s="127">
        <f t="shared" si="3"/>
        <v>0.01989468921674503</v>
      </c>
      <c r="G232" s="41"/>
      <c r="H232" s="93"/>
      <c r="I232" s="43"/>
      <c r="J232" s="43"/>
      <c r="K232" s="44"/>
      <c r="L232" s="44"/>
      <c r="M232" s="44"/>
      <c r="N232" s="1"/>
    </row>
    <row r="233" spans="1:14" ht="12.75" customHeight="1">
      <c r="A233" s="26"/>
      <c r="B233" s="120"/>
      <c r="C233" s="129" t="s">
        <v>155</v>
      </c>
      <c r="D233" s="131"/>
      <c r="E233" s="126">
        <v>3071325.4</v>
      </c>
      <c r="F233" s="127">
        <f t="shared" si="3"/>
        <v>0.019824838046169968</v>
      </c>
      <c r="G233" s="41"/>
      <c r="H233" s="93"/>
      <c r="I233" s="43"/>
      <c r="J233" s="43"/>
      <c r="K233" s="44"/>
      <c r="L233" s="44"/>
      <c r="M233" s="44"/>
      <c r="N233" s="1"/>
    </row>
    <row r="234" spans="1:14" ht="12.75" customHeight="1">
      <c r="A234" s="26"/>
      <c r="B234" s="120"/>
      <c r="C234" s="129" t="s">
        <v>156</v>
      </c>
      <c r="D234" s="131"/>
      <c r="E234" s="126">
        <v>3064914.83</v>
      </c>
      <c r="F234" s="127">
        <f t="shared" si="3"/>
        <v>0.01978345900113826</v>
      </c>
      <c r="G234" s="41"/>
      <c r="H234" s="93"/>
      <c r="I234" s="43"/>
      <c r="J234" s="43"/>
      <c r="K234" s="44"/>
      <c r="L234" s="44"/>
      <c r="M234" s="44"/>
      <c r="N234" s="1"/>
    </row>
    <row r="235" spans="1:14" ht="12.75" customHeight="1">
      <c r="A235" s="26"/>
      <c r="B235" s="120"/>
      <c r="C235" s="129" t="s">
        <v>157</v>
      </c>
      <c r="D235" s="131"/>
      <c r="E235" s="126">
        <v>3062694.38</v>
      </c>
      <c r="F235" s="127">
        <f aca="true" t="shared" si="4" ref="F235:F295">E235/$E$4*100</f>
        <v>0.019769126406604436</v>
      </c>
      <c r="G235" s="41"/>
      <c r="H235" s="93"/>
      <c r="I235" s="43"/>
      <c r="J235" s="43"/>
      <c r="K235" s="44"/>
      <c r="L235" s="44"/>
      <c r="M235" s="44"/>
      <c r="N235" s="1"/>
    </row>
    <row r="236" spans="1:14" ht="12.75" customHeight="1">
      <c r="A236" s="26"/>
      <c r="B236" s="120"/>
      <c r="C236" s="129" t="s">
        <v>158</v>
      </c>
      <c r="D236" s="131"/>
      <c r="E236" s="126">
        <v>3049402.96</v>
      </c>
      <c r="F236" s="127">
        <f t="shared" si="4"/>
        <v>0.019683332746022717</v>
      </c>
      <c r="G236" s="41"/>
      <c r="H236" s="93"/>
      <c r="I236" s="43"/>
      <c r="J236" s="43"/>
      <c r="K236" s="44"/>
      <c r="L236" s="44"/>
      <c r="M236" s="44"/>
      <c r="N236" s="1"/>
    </row>
    <row r="237" spans="1:14" ht="12.75" customHeight="1">
      <c r="A237" s="26"/>
      <c r="B237" s="120"/>
      <c r="C237" s="129" t="s">
        <v>159</v>
      </c>
      <c r="D237" s="131"/>
      <c r="E237" s="126">
        <v>3047023.07</v>
      </c>
      <c r="F237" s="127">
        <f t="shared" si="4"/>
        <v>0.019667970995744577</v>
      </c>
      <c r="G237" s="41"/>
      <c r="H237" s="93"/>
      <c r="I237" s="43"/>
      <c r="J237" s="43"/>
      <c r="K237" s="44"/>
      <c r="L237" s="44"/>
      <c r="M237" s="44"/>
      <c r="N237" s="1"/>
    </row>
    <row r="238" spans="1:14" ht="12.75" customHeight="1">
      <c r="A238" s="26"/>
      <c r="B238" s="120"/>
      <c r="C238" s="129" t="s">
        <v>160</v>
      </c>
      <c r="D238" s="131"/>
      <c r="E238" s="126">
        <v>3043420.34</v>
      </c>
      <c r="F238" s="127">
        <f t="shared" si="4"/>
        <v>0.019644716039179545</v>
      </c>
      <c r="G238" s="41"/>
      <c r="H238" s="93"/>
      <c r="I238" s="43"/>
      <c r="J238" s="43"/>
      <c r="K238" s="44"/>
      <c r="L238" s="44"/>
      <c r="M238" s="44"/>
      <c r="N238" s="1"/>
    </row>
    <row r="239" spans="1:14" ht="12.75" customHeight="1">
      <c r="A239" s="26"/>
      <c r="B239" s="120"/>
      <c r="C239" s="129" t="s">
        <v>161</v>
      </c>
      <c r="D239" s="131"/>
      <c r="E239" s="126">
        <v>3041449.56</v>
      </c>
      <c r="F239" s="127">
        <f t="shared" si="4"/>
        <v>0.01963199501837054</v>
      </c>
      <c r="G239" s="41"/>
      <c r="H239" s="93"/>
      <c r="I239" s="43"/>
      <c r="J239" s="43"/>
      <c r="K239" s="44"/>
      <c r="L239" s="44"/>
      <c r="M239" s="44"/>
      <c r="N239" s="1"/>
    </row>
    <row r="240" spans="1:14" ht="12.75" customHeight="1">
      <c r="A240" s="26"/>
      <c r="B240" s="120"/>
      <c r="C240" s="129" t="s">
        <v>162</v>
      </c>
      <c r="D240" s="131"/>
      <c r="E240" s="126">
        <v>3031982.08</v>
      </c>
      <c r="F240" s="127">
        <f t="shared" si="4"/>
        <v>0.01957088418403649</v>
      </c>
      <c r="G240" s="41"/>
      <c r="H240" s="93"/>
      <c r="I240" s="43"/>
      <c r="J240" s="43"/>
      <c r="K240" s="44"/>
      <c r="L240" s="44"/>
      <c r="M240" s="44"/>
      <c r="N240" s="1"/>
    </row>
    <row r="241" spans="1:14" ht="12.75" customHeight="1">
      <c r="A241" s="26"/>
      <c r="B241" s="120"/>
      <c r="C241" s="129" t="s">
        <v>163</v>
      </c>
      <c r="D241" s="131"/>
      <c r="E241" s="126">
        <v>3024869.36</v>
      </c>
      <c r="F241" s="127">
        <f t="shared" si="4"/>
        <v>0.019524972890473214</v>
      </c>
      <c r="G241" s="41"/>
      <c r="H241" s="93"/>
      <c r="I241" s="43"/>
      <c r="J241" s="43"/>
      <c r="K241" s="44"/>
      <c r="L241" s="44"/>
      <c r="M241" s="44"/>
      <c r="N241" s="1"/>
    </row>
    <row r="242" spans="1:14" ht="12.75" customHeight="1">
      <c r="A242" s="26"/>
      <c r="B242" s="120"/>
      <c r="C242" s="129" t="s">
        <v>164</v>
      </c>
      <c r="D242" s="131"/>
      <c r="E242" s="126">
        <v>3016688.25</v>
      </c>
      <c r="F242" s="127">
        <f t="shared" si="4"/>
        <v>0.019472165336839233</v>
      </c>
      <c r="G242" s="41"/>
      <c r="H242" s="93"/>
      <c r="I242" s="43"/>
      <c r="J242" s="43"/>
      <c r="K242" s="44"/>
      <c r="L242" s="44"/>
      <c r="M242" s="44"/>
      <c r="N242" s="1"/>
    </row>
    <row r="243" spans="1:14" ht="12.75" customHeight="1">
      <c r="A243" s="26"/>
      <c r="B243" s="120"/>
      <c r="C243" s="129" t="s">
        <v>165</v>
      </c>
      <c r="D243" s="131"/>
      <c r="E243" s="126">
        <v>3013271.42</v>
      </c>
      <c r="F243" s="127">
        <f t="shared" si="4"/>
        <v>0.01945011033043018</v>
      </c>
      <c r="G243" s="41"/>
      <c r="H243" s="93"/>
      <c r="I243" s="43"/>
      <c r="J243" s="43"/>
      <c r="K243" s="44"/>
      <c r="L243" s="44"/>
      <c r="M243" s="44"/>
      <c r="N243" s="1"/>
    </row>
    <row r="244" spans="1:14" ht="12.75" customHeight="1">
      <c r="A244" s="26"/>
      <c r="B244" s="120"/>
      <c r="C244" s="129" t="s">
        <v>166</v>
      </c>
      <c r="D244" s="131"/>
      <c r="E244" s="126">
        <v>3009483.44</v>
      </c>
      <c r="F244" s="127">
        <f t="shared" si="4"/>
        <v>0.01942565961933909</v>
      </c>
      <c r="G244" s="41"/>
      <c r="H244" s="93"/>
      <c r="I244" s="43"/>
      <c r="J244" s="43"/>
      <c r="K244" s="44"/>
      <c r="L244" s="44"/>
      <c r="M244" s="44"/>
      <c r="N244" s="1"/>
    </row>
    <row r="245" spans="1:14" ht="12.75" customHeight="1">
      <c r="A245" s="26"/>
      <c r="B245" s="120"/>
      <c r="C245" s="129" t="s">
        <v>167</v>
      </c>
      <c r="D245" s="131"/>
      <c r="E245" s="126">
        <v>3009380.03</v>
      </c>
      <c r="F245" s="127">
        <f t="shared" si="4"/>
        <v>0.01942499212689353</v>
      </c>
      <c r="G245" s="41"/>
      <c r="H245" s="93"/>
      <c r="I245" s="43"/>
      <c r="J245" s="43"/>
      <c r="K245" s="44"/>
      <c r="L245" s="44"/>
      <c r="M245" s="44"/>
      <c r="N245" s="1"/>
    </row>
    <row r="246" spans="1:14" ht="12.75" customHeight="1">
      <c r="A246" s="26"/>
      <c r="B246" s="120"/>
      <c r="C246" s="129" t="s">
        <v>168</v>
      </c>
      <c r="D246" s="131"/>
      <c r="E246" s="126">
        <v>3005103.52</v>
      </c>
      <c r="F246" s="127">
        <f t="shared" si="4"/>
        <v>0.019397388044905726</v>
      </c>
      <c r="G246" s="41"/>
      <c r="H246" s="93"/>
      <c r="I246" s="43"/>
      <c r="J246" s="43"/>
      <c r="K246" s="44"/>
      <c r="L246" s="44"/>
      <c r="M246" s="44"/>
      <c r="N246" s="1"/>
    </row>
    <row r="247" spans="1:14" ht="12.75" customHeight="1">
      <c r="A247" s="26"/>
      <c r="B247" s="120"/>
      <c r="C247" s="129" t="s">
        <v>169</v>
      </c>
      <c r="D247" s="131"/>
      <c r="E247" s="126">
        <v>3001475.46</v>
      </c>
      <c r="F247" s="127">
        <f t="shared" si="4"/>
        <v>0.019373969587870275</v>
      </c>
      <c r="G247" s="41"/>
      <c r="H247" s="93"/>
      <c r="I247" s="43"/>
      <c r="J247" s="43"/>
      <c r="K247" s="44"/>
      <c r="L247" s="44"/>
      <c r="M247" s="44"/>
      <c r="N247" s="1"/>
    </row>
    <row r="248" spans="1:14" ht="12.75" customHeight="1">
      <c r="A248" s="26"/>
      <c r="B248" s="120"/>
      <c r="C248" s="129" t="s">
        <v>170</v>
      </c>
      <c r="D248" s="131"/>
      <c r="E248" s="126">
        <v>2999068.01</v>
      </c>
      <c r="F248" s="127">
        <f t="shared" si="4"/>
        <v>0.019358429942883698</v>
      </c>
      <c r="G248" s="41"/>
      <c r="H248" s="93"/>
      <c r="I248" s="43"/>
      <c r="J248" s="43"/>
      <c r="K248" s="44"/>
      <c r="L248" s="44"/>
      <c r="M248" s="44"/>
      <c r="N248" s="1"/>
    </row>
    <row r="249" spans="1:14" ht="12.75" customHeight="1">
      <c r="A249" s="26"/>
      <c r="B249" s="120"/>
      <c r="C249" s="129" t="s">
        <v>171</v>
      </c>
      <c r="D249" s="131"/>
      <c r="E249" s="126">
        <v>2979773.88</v>
      </c>
      <c r="F249" s="127">
        <f t="shared" si="4"/>
        <v>0.019233889898220325</v>
      </c>
      <c r="G249" s="41"/>
      <c r="H249" s="93"/>
      <c r="I249" s="43"/>
      <c r="J249" s="43"/>
      <c r="K249" s="44"/>
      <c r="L249" s="44"/>
      <c r="M249" s="44"/>
      <c r="N249" s="1"/>
    </row>
    <row r="250" spans="1:14" ht="12.75" customHeight="1">
      <c r="A250" s="26"/>
      <c r="B250" s="120"/>
      <c r="C250" s="129" t="s">
        <v>172</v>
      </c>
      <c r="D250" s="131"/>
      <c r="E250" s="126">
        <v>2977847.47</v>
      </c>
      <c r="F250" s="127">
        <f t="shared" si="4"/>
        <v>0.019221455277564203</v>
      </c>
      <c r="G250" s="41"/>
      <c r="H250" s="93"/>
      <c r="I250" s="43"/>
      <c r="J250" s="43"/>
      <c r="K250" s="44"/>
      <c r="L250" s="44"/>
      <c r="M250" s="44"/>
      <c r="N250" s="1"/>
    </row>
    <row r="251" spans="1:14" ht="12.75" customHeight="1">
      <c r="A251" s="26"/>
      <c r="B251" s="120"/>
      <c r="C251" s="129" t="s">
        <v>173</v>
      </c>
      <c r="D251" s="131"/>
      <c r="E251" s="126">
        <v>2976961.08</v>
      </c>
      <c r="F251" s="127">
        <f t="shared" si="4"/>
        <v>0.019215733793869982</v>
      </c>
      <c r="G251" s="41"/>
      <c r="H251" s="93"/>
      <c r="I251" s="43"/>
      <c r="J251" s="43"/>
      <c r="K251" s="44"/>
      <c r="L251" s="44"/>
      <c r="M251" s="44"/>
      <c r="N251" s="1"/>
    </row>
    <row r="252" spans="1:14" ht="12.75" customHeight="1">
      <c r="A252" s="26"/>
      <c r="B252" s="120"/>
      <c r="C252" s="129" t="s">
        <v>174</v>
      </c>
      <c r="D252" s="131"/>
      <c r="E252" s="126">
        <v>2963584.74</v>
      </c>
      <c r="F252" s="127">
        <f t="shared" si="4"/>
        <v>0.019129391990376773</v>
      </c>
      <c r="G252" s="41"/>
      <c r="H252" s="93"/>
      <c r="I252" s="43"/>
      <c r="J252" s="43"/>
      <c r="K252" s="44"/>
      <c r="L252" s="44"/>
      <c r="M252" s="44"/>
      <c r="N252" s="1"/>
    </row>
    <row r="253" spans="1:14" ht="12.75" customHeight="1">
      <c r="A253" s="26"/>
      <c r="B253" s="120"/>
      <c r="C253" s="129" t="s">
        <v>175</v>
      </c>
      <c r="D253" s="131"/>
      <c r="E253" s="126">
        <v>2957431.64</v>
      </c>
      <c r="F253" s="127">
        <f t="shared" si="4"/>
        <v>0.019089674866628867</v>
      </c>
      <c r="G253" s="41"/>
      <c r="H253" s="93"/>
      <c r="I253" s="43"/>
      <c r="J253" s="43"/>
      <c r="K253" s="44"/>
      <c r="L253" s="44"/>
      <c r="M253" s="44"/>
      <c r="N253" s="1"/>
    </row>
    <row r="254" spans="1:14" ht="12.75" customHeight="1">
      <c r="A254" s="26"/>
      <c r="B254" s="120"/>
      <c r="C254" s="129" t="s">
        <v>176</v>
      </c>
      <c r="D254" s="131"/>
      <c r="E254" s="126">
        <v>2954967.45</v>
      </c>
      <c r="F254" s="127">
        <f t="shared" si="4"/>
        <v>0.0190737689754247</v>
      </c>
      <c r="G254" s="41"/>
      <c r="H254" s="93"/>
      <c r="I254" s="43"/>
      <c r="J254" s="43"/>
      <c r="K254" s="44"/>
      <c r="L254" s="44"/>
      <c r="M254" s="44"/>
      <c r="N254" s="1"/>
    </row>
    <row r="255" spans="1:14" ht="12.75" customHeight="1">
      <c r="A255" s="26"/>
      <c r="B255" s="120"/>
      <c r="C255" s="129" t="s">
        <v>177</v>
      </c>
      <c r="D255" s="131"/>
      <c r="E255" s="126">
        <v>2953728.49</v>
      </c>
      <c r="F255" s="127">
        <f t="shared" si="4"/>
        <v>0.01906577171751589</v>
      </c>
      <c r="G255" s="41"/>
      <c r="H255" s="93"/>
      <c r="I255" s="43"/>
      <c r="J255" s="43"/>
      <c r="K255" s="44"/>
      <c r="L255" s="44"/>
      <c r="M255" s="44"/>
      <c r="N255" s="1"/>
    </row>
    <row r="256" spans="1:14" ht="12.75" customHeight="1">
      <c r="A256" s="26"/>
      <c r="B256" s="120"/>
      <c r="C256" s="129" t="s">
        <v>178</v>
      </c>
      <c r="D256" s="131"/>
      <c r="E256" s="126">
        <v>2950997.64</v>
      </c>
      <c r="F256" s="127">
        <f t="shared" si="4"/>
        <v>0.01904814458527572</v>
      </c>
      <c r="G256" s="41"/>
      <c r="H256" s="93"/>
      <c r="I256" s="43"/>
      <c r="J256" s="43"/>
      <c r="K256" s="44"/>
      <c r="L256" s="44"/>
      <c r="M256" s="44"/>
      <c r="N256" s="1"/>
    </row>
    <row r="257" spans="1:14" ht="12.75" customHeight="1">
      <c r="A257" s="26"/>
      <c r="B257" s="120"/>
      <c r="C257" s="129" t="s">
        <v>179</v>
      </c>
      <c r="D257" s="131"/>
      <c r="E257" s="126">
        <v>2944825.27</v>
      </c>
      <c r="F257" s="127">
        <f t="shared" si="4"/>
        <v>0.019008303077237842</v>
      </c>
      <c r="G257" s="41"/>
      <c r="H257" s="93"/>
      <c r="I257" s="43"/>
      <c r="J257" s="43"/>
      <c r="K257" s="44"/>
      <c r="L257" s="44"/>
      <c r="M257" s="44"/>
      <c r="N257" s="1"/>
    </row>
    <row r="258" spans="1:14" ht="12.75" customHeight="1">
      <c r="A258" s="26"/>
      <c r="B258" s="120"/>
      <c r="C258" s="129" t="s">
        <v>180</v>
      </c>
      <c r="D258" s="131"/>
      <c r="E258" s="126">
        <v>2944081.14</v>
      </c>
      <c r="F258" s="127">
        <f t="shared" si="4"/>
        <v>0.019003499855561854</v>
      </c>
      <c r="G258" s="41"/>
      <c r="H258" s="93"/>
      <c r="I258" s="43"/>
      <c r="J258" s="43"/>
      <c r="K258" s="44"/>
      <c r="L258" s="44"/>
      <c r="M258" s="44"/>
      <c r="N258" s="1"/>
    </row>
    <row r="259" spans="1:14" ht="12.75" customHeight="1">
      <c r="A259" s="26"/>
      <c r="B259" s="120"/>
      <c r="C259" s="129" t="s">
        <v>181</v>
      </c>
      <c r="D259" s="131"/>
      <c r="E259" s="126">
        <v>2941168.09</v>
      </c>
      <c r="F259" s="127">
        <f t="shared" si="4"/>
        <v>0.018984696655982153</v>
      </c>
      <c r="G259" s="41"/>
      <c r="H259" s="93"/>
      <c r="I259" s="43"/>
      <c r="J259" s="43"/>
      <c r="K259" s="44"/>
      <c r="L259" s="44"/>
      <c r="M259" s="44"/>
      <c r="N259" s="1"/>
    </row>
    <row r="260" spans="1:14" ht="12.75" customHeight="1">
      <c r="A260" s="26"/>
      <c r="B260" s="120"/>
      <c r="C260" s="129" t="s">
        <v>182</v>
      </c>
      <c r="D260" s="131"/>
      <c r="E260" s="126">
        <v>2936917</v>
      </c>
      <c r="F260" s="127">
        <f t="shared" si="4"/>
        <v>0.018957256655398144</v>
      </c>
      <c r="G260" s="41"/>
      <c r="H260" s="93"/>
      <c r="I260" s="43"/>
      <c r="J260" s="43"/>
      <c r="K260" s="44"/>
      <c r="L260" s="44"/>
      <c r="M260" s="44"/>
      <c r="N260" s="1"/>
    </row>
    <row r="261" spans="1:14" ht="12.75" customHeight="1">
      <c r="A261" s="26"/>
      <c r="B261" s="120"/>
      <c r="C261" s="129" t="s">
        <v>183</v>
      </c>
      <c r="D261" s="131"/>
      <c r="E261" s="126">
        <v>2936581.03</v>
      </c>
      <c r="F261" s="127">
        <f t="shared" si="4"/>
        <v>0.01895508803111679</v>
      </c>
      <c r="G261" s="41"/>
      <c r="H261" s="93"/>
      <c r="I261" s="43"/>
      <c r="J261" s="43"/>
      <c r="K261" s="44"/>
      <c r="L261" s="44"/>
      <c r="M261" s="44"/>
      <c r="N261" s="1"/>
    </row>
    <row r="262" spans="1:14" ht="12.75" customHeight="1">
      <c r="A262" s="26"/>
      <c r="B262" s="120"/>
      <c r="C262" s="129" t="s">
        <v>184</v>
      </c>
      <c r="D262" s="131"/>
      <c r="E262" s="126">
        <v>2929027.92</v>
      </c>
      <c r="F262" s="127">
        <f t="shared" si="4"/>
        <v>0.018906334101463192</v>
      </c>
      <c r="G262" s="41"/>
      <c r="H262" s="93"/>
      <c r="I262" s="43"/>
      <c r="J262" s="43"/>
      <c r="K262" s="44"/>
      <c r="L262" s="44"/>
      <c r="M262" s="44"/>
      <c r="N262" s="1"/>
    </row>
    <row r="263" spans="1:14" ht="12.75" customHeight="1">
      <c r="A263" s="26"/>
      <c r="B263" s="120"/>
      <c r="C263" s="129" t="s">
        <v>185</v>
      </c>
      <c r="D263" s="131"/>
      <c r="E263" s="126">
        <v>2919594.97</v>
      </c>
      <c r="F263" s="127">
        <f t="shared" si="4"/>
        <v>0.018845446151899915</v>
      </c>
      <c r="G263" s="41"/>
      <c r="H263" s="93"/>
      <c r="I263" s="43"/>
      <c r="J263" s="43"/>
      <c r="K263" s="44"/>
      <c r="L263" s="44"/>
      <c r="M263" s="44"/>
      <c r="N263" s="1"/>
    </row>
    <row r="264" spans="1:14" ht="12.75" customHeight="1">
      <c r="A264" s="26"/>
      <c r="B264" s="120"/>
      <c r="C264" s="129" t="s">
        <v>186</v>
      </c>
      <c r="D264" s="131"/>
      <c r="E264" s="126">
        <v>2916205.09</v>
      </c>
      <c r="F264" s="127">
        <f t="shared" si="4"/>
        <v>0.01882356510276199</v>
      </c>
      <c r="G264" s="41"/>
      <c r="H264" s="93"/>
      <c r="I264" s="43"/>
      <c r="J264" s="43"/>
      <c r="K264" s="44"/>
      <c r="L264" s="44"/>
      <c r="M264" s="44"/>
      <c r="N264" s="1"/>
    </row>
    <row r="265" spans="1:14" ht="12.75" customHeight="1">
      <c r="A265" s="26"/>
      <c r="B265" s="120"/>
      <c r="C265" s="129" t="s">
        <v>187</v>
      </c>
      <c r="D265" s="131"/>
      <c r="E265" s="126">
        <v>2907384.89</v>
      </c>
      <c r="F265" s="127">
        <f t="shared" si="4"/>
        <v>0.01876663234124645</v>
      </c>
      <c r="G265" s="41"/>
      <c r="H265" s="93"/>
      <c r="I265" s="43"/>
      <c r="J265" s="43"/>
      <c r="K265" s="44"/>
      <c r="L265" s="44"/>
      <c r="M265" s="44"/>
      <c r="N265" s="1"/>
    </row>
    <row r="266" spans="1:14" ht="12.75" customHeight="1">
      <c r="A266" s="26"/>
      <c r="B266" s="120"/>
      <c r="C266" s="129" t="s">
        <v>188</v>
      </c>
      <c r="D266" s="131"/>
      <c r="E266" s="126">
        <v>2895582.27</v>
      </c>
      <c r="F266" s="127">
        <f t="shared" si="4"/>
        <v>0.018690448609616942</v>
      </c>
      <c r="G266" s="41"/>
      <c r="H266" s="93"/>
      <c r="I266" s="43"/>
      <c r="J266" s="43"/>
      <c r="K266" s="44"/>
      <c r="L266" s="44"/>
      <c r="M266" s="44"/>
      <c r="N266" s="1"/>
    </row>
    <row r="267" spans="1:14" ht="12.75" customHeight="1">
      <c r="A267" s="26"/>
      <c r="B267" s="120"/>
      <c r="C267" s="129" t="s">
        <v>189</v>
      </c>
      <c r="D267" s="131"/>
      <c r="E267" s="126">
        <v>2890293.45</v>
      </c>
      <c r="F267" s="127">
        <f t="shared" si="4"/>
        <v>0.01865631025359796</v>
      </c>
      <c r="G267" s="41"/>
      <c r="H267" s="93"/>
      <c r="I267" s="43"/>
      <c r="J267" s="43"/>
      <c r="K267" s="44"/>
      <c r="L267" s="44"/>
      <c r="M267" s="44"/>
      <c r="N267" s="1"/>
    </row>
    <row r="268" spans="1:14" ht="12.75" customHeight="1">
      <c r="A268" s="26"/>
      <c r="B268" s="120"/>
      <c r="C268" s="129" t="s">
        <v>190</v>
      </c>
      <c r="D268" s="131"/>
      <c r="E268" s="126">
        <v>2885577.08</v>
      </c>
      <c r="F268" s="127">
        <f t="shared" si="4"/>
        <v>0.01862586695657192</v>
      </c>
      <c r="G268" s="41"/>
      <c r="H268" s="93"/>
      <c r="I268" s="43"/>
      <c r="J268" s="43"/>
      <c r="K268" s="44"/>
      <c r="L268" s="44"/>
      <c r="M268" s="44"/>
      <c r="N268" s="1"/>
    </row>
    <row r="269" spans="1:14" ht="12.75" customHeight="1">
      <c r="A269" s="26"/>
      <c r="B269" s="120"/>
      <c r="C269" s="129" t="s">
        <v>191</v>
      </c>
      <c r="D269" s="131"/>
      <c r="E269" s="126">
        <v>2885539.28</v>
      </c>
      <c r="F269" s="127">
        <f t="shared" si="4"/>
        <v>0.018625622964555267</v>
      </c>
      <c r="G269" s="41"/>
      <c r="H269" s="93"/>
      <c r="I269" s="43"/>
      <c r="J269" s="43"/>
      <c r="K269" s="44"/>
      <c r="L269" s="44"/>
      <c r="M269" s="44"/>
      <c r="N269" s="1"/>
    </row>
    <row r="270" spans="1:14" ht="12.75" customHeight="1">
      <c r="A270" s="26"/>
      <c r="B270" s="120"/>
      <c r="C270" s="129" t="s">
        <v>192</v>
      </c>
      <c r="D270" s="131"/>
      <c r="E270" s="126">
        <v>2872546.16</v>
      </c>
      <c r="F270" s="127">
        <f t="shared" si="4"/>
        <v>0.018541754775364228</v>
      </c>
      <c r="G270" s="41"/>
      <c r="H270" s="93"/>
      <c r="I270" s="43"/>
      <c r="J270" s="43"/>
      <c r="K270" s="44"/>
      <c r="L270" s="44"/>
      <c r="M270" s="44"/>
      <c r="N270" s="1"/>
    </row>
    <row r="271" spans="1:14" ht="12.75" customHeight="1">
      <c r="A271" s="26"/>
      <c r="B271" s="120"/>
      <c r="C271" s="129" t="s">
        <v>193</v>
      </c>
      <c r="D271" s="131"/>
      <c r="E271" s="126">
        <v>2868208.01</v>
      </c>
      <c r="F271" s="127">
        <f t="shared" si="4"/>
        <v>0.01851375281856408</v>
      </c>
      <c r="G271" s="41"/>
      <c r="H271" s="93"/>
      <c r="I271" s="43"/>
      <c r="J271" s="43"/>
      <c r="K271" s="44"/>
      <c r="L271" s="44"/>
      <c r="M271" s="44"/>
      <c r="N271" s="1"/>
    </row>
    <row r="272" spans="1:14" ht="12.75" customHeight="1">
      <c r="A272" s="26"/>
      <c r="B272" s="120"/>
      <c r="C272" s="129" t="s">
        <v>194</v>
      </c>
      <c r="D272" s="131"/>
      <c r="E272" s="126">
        <v>2862924.91</v>
      </c>
      <c r="F272" s="127">
        <f t="shared" si="4"/>
        <v>0.018479651384088358</v>
      </c>
      <c r="G272" s="41"/>
      <c r="H272" s="93"/>
      <c r="I272" s="43"/>
      <c r="J272" s="43"/>
      <c r="K272" s="44"/>
      <c r="L272" s="44"/>
      <c r="M272" s="44"/>
      <c r="N272" s="1"/>
    </row>
    <row r="273" spans="1:14" ht="12.75" customHeight="1">
      <c r="A273" s="26"/>
      <c r="B273" s="120"/>
      <c r="C273" s="129" t="s">
        <v>195</v>
      </c>
      <c r="D273" s="131"/>
      <c r="E273" s="126">
        <v>2859784.91</v>
      </c>
      <c r="F273" s="127">
        <f t="shared" si="4"/>
        <v>0.01845938326418645</v>
      </c>
      <c r="G273" s="41"/>
      <c r="H273" s="93"/>
      <c r="I273" s="43"/>
      <c r="J273" s="43"/>
      <c r="K273" s="44"/>
      <c r="L273" s="44"/>
      <c r="M273" s="44"/>
      <c r="N273" s="1"/>
    </row>
    <row r="274" spans="1:14" ht="12.75" customHeight="1">
      <c r="A274" s="26"/>
      <c r="B274" s="120"/>
      <c r="C274" s="129" t="s">
        <v>196</v>
      </c>
      <c r="D274" s="131"/>
      <c r="E274" s="126">
        <v>2857356.79</v>
      </c>
      <c r="F274" s="127">
        <f t="shared" si="4"/>
        <v>0.018443710198168546</v>
      </c>
      <c r="G274" s="41"/>
      <c r="H274" s="93"/>
      <c r="I274" s="43"/>
      <c r="J274" s="43"/>
      <c r="K274" s="44"/>
      <c r="L274" s="44"/>
      <c r="M274" s="44"/>
      <c r="N274" s="1"/>
    </row>
    <row r="275" spans="1:14" ht="12.75" customHeight="1">
      <c r="A275" s="26"/>
      <c r="B275" s="120"/>
      <c r="C275" s="129" t="s">
        <v>197</v>
      </c>
      <c r="D275" s="131"/>
      <c r="E275" s="126">
        <v>2838897.8</v>
      </c>
      <c r="F275" s="127">
        <f t="shared" si="4"/>
        <v>0.018324560827917554</v>
      </c>
      <c r="G275" s="41"/>
      <c r="H275" s="93"/>
      <c r="I275" s="43"/>
      <c r="J275" s="43"/>
      <c r="K275" s="44"/>
      <c r="L275" s="44"/>
      <c r="M275" s="44"/>
      <c r="N275" s="1"/>
    </row>
    <row r="276" spans="1:14" ht="12.75" customHeight="1">
      <c r="A276" s="26"/>
      <c r="B276" s="120"/>
      <c r="C276" s="129" t="s">
        <v>198</v>
      </c>
      <c r="D276" s="131"/>
      <c r="E276" s="126">
        <v>2826233.11</v>
      </c>
      <c r="F276" s="127">
        <f t="shared" si="4"/>
        <v>0.01824281259370084</v>
      </c>
      <c r="G276" s="41"/>
      <c r="H276" s="93"/>
      <c r="I276" s="43"/>
      <c r="J276" s="43"/>
      <c r="K276" s="44"/>
      <c r="L276" s="44"/>
      <c r="M276" s="44"/>
      <c r="N276" s="1"/>
    </row>
    <row r="277" spans="1:14" ht="12.75" customHeight="1">
      <c r="A277" s="26"/>
      <c r="B277" s="120"/>
      <c r="C277" s="129" t="s">
        <v>199</v>
      </c>
      <c r="D277" s="131"/>
      <c r="E277" s="126">
        <v>2819520.59</v>
      </c>
      <c r="F277" s="127">
        <f t="shared" si="4"/>
        <v>0.018199484517202765</v>
      </c>
      <c r="G277" s="41"/>
      <c r="H277" s="93"/>
      <c r="I277" s="43"/>
      <c r="J277" s="43"/>
      <c r="K277" s="44"/>
      <c r="L277" s="44"/>
      <c r="M277" s="44"/>
      <c r="N277" s="1"/>
    </row>
    <row r="278" spans="1:14" ht="12.75" customHeight="1">
      <c r="A278" s="26"/>
      <c r="B278" s="120"/>
      <c r="C278" s="129" t="s">
        <v>200</v>
      </c>
      <c r="D278" s="131"/>
      <c r="E278" s="126">
        <v>2816083.45</v>
      </c>
      <c r="F278" s="127">
        <f t="shared" si="4"/>
        <v>0.018177298413495878</v>
      </c>
      <c r="G278" s="41"/>
      <c r="H278" s="93"/>
      <c r="I278" s="43"/>
      <c r="J278" s="43"/>
      <c r="K278" s="44"/>
      <c r="L278" s="44"/>
      <c r="M278" s="44"/>
      <c r="N278" s="1"/>
    </row>
    <row r="279" spans="1:14" ht="12.75" customHeight="1">
      <c r="A279" s="26"/>
      <c r="B279" s="120"/>
      <c r="C279" s="129" t="s">
        <v>201</v>
      </c>
      <c r="D279" s="131"/>
      <c r="E279" s="126">
        <v>2807153.54</v>
      </c>
      <c r="F279" s="127">
        <f t="shared" si="4"/>
        <v>0.018119657494198662</v>
      </c>
      <c r="G279" s="41"/>
      <c r="H279" s="93"/>
      <c r="I279" s="43"/>
      <c r="J279" s="43"/>
      <c r="K279" s="44"/>
      <c r="L279" s="44"/>
      <c r="M279" s="44"/>
      <c r="N279" s="1"/>
    </row>
    <row r="280" spans="1:14" ht="12.75" customHeight="1">
      <c r="A280" s="26"/>
      <c r="B280" s="120"/>
      <c r="C280" s="129" t="s">
        <v>202</v>
      </c>
      <c r="D280" s="131"/>
      <c r="E280" s="126">
        <v>2784938.02</v>
      </c>
      <c r="F280" s="127">
        <f t="shared" si="4"/>
        <v>0.017976260416796362</v>
      </c>
      <c r="G280" s="41"/>
      <c r="H280" s="93"/>
      <c r="I280" s="43"/>
      <c r="J280" s="43"/>
      <c r="K280" s="44"/>
      <c r="L280" s="44"/>
      <c r="M280" s="44"/>
      <c r="N280" s="1"/>
    </row>
    <row r="281" spans="1:14" ht="12.75" customHeight="1">
      <c r="A281" s="26"/>
      <c r="B281" s="120"/>
      <c r="C281" s="129" t="s">
        <v>203</v>
      </c>
      <c r="D281" s="131"/>
      <c r="E281" s="126">
        <v>2782410.29</v>
      </c>
      <c r="F281" s="127">
        <f t="shared" si="4"/>
        <v>0.01795994438663087</v>
      </c>
      <c r="G281" s="41"/>
      <c r="H281" s="93"/>
      <c r="I281" s="43"/>
      <c r="J281" s="43"/>
      <c r="K281" s="44"/>
      <c r="L281" s="44"/>
      <c r="M281" s="44"/>
      <c r="N281" s="1"/>
    </row>
    <row r="282" spans="1:14" ht="12.75" customHeight="1">
      <c r="A282" s="26"/>
      <c r="B282" s="120"/>
      <c r="C282" s="129" t="s">
        <v>204</v>
      </c>
      <c r="D282" s="131"/>
      <c r="E282" s="126">
        <v>2778261.42</v>
      </c>
      <c r="F282" s="127">
        <f t="shared" si="4"/>
        <v>0.017933164197262264</v>
      </c>
      <c r="G282" s="41"/>
      <c r="H282" s="93"/>
      <c r="I282" s="43"/>
      <c r="J282" s="43"/>
      <c r="K282" s="44"/>
      <c r="L282" s="44"/>
      <c r="M282" s="44"/>
      <c r="N282" s="1"/>
    </row>
    <row r="283" spans="1:14" ht="12.75" customHeight="1">
      <c r="A283" s="26"/>
      <c r="B283" s="120"/>
      <c r="C283" s="129" t="s">
        <v>205</v>
      </c>
      <c r="D283" s="131"/>
      <c r="E283" s="126">
        <v>2739282.24</v>
      </c>
      <c r="F283" s="127">
        <f t="shared" si="4"/>
        <v>0.017681560791555886</v>
      </c>
      <c r="G283" s="41"/>
      <c r="H283" s="93"/>
      <c r="I283" s="43"/>
      <c r="J283" s="43"/>
      <c r="K283" s="44"/>
      <c r="L283" s="44"/>
      <c r="M283" s="44"/>
      <c r="N283" s="1"/>
    </row>
    <row r="284" spans="1:14" ht="12.75" customHeight="1">
      <c r="A284" s="26"/>
      <c r="B284" s="120"/>
      <c r="C284" s="129" t="s">
        <v>206</v>
      </c>
      <c r="D284" s="131"/>
      <c r="E284" s="126">
        <v>2706767.49</v>
      </c>
      <c r="F284" s="127">
        <f t="shared" si="4"/>
        <v>0.01747168408723087</v>
      </c>
      <c r="G284" s="41"/>
      <c r="H284" s="93"/>
      <c r="I284" s="43"/>
      <c r="J284" s="43"/>
      <c r="K284" s="44"/>
      <c r="L284" s="44"/>
      <c r="M284" s="44"/>
      <c r="N284" s="1"/>
    </row>
    <row r="285" spans="1:14" ht="12.75" customHeight="1">
      <c r="A285" s="26"/>
      <c r="B285" s="120"/>
      <c r="C285" s="129" t="s">
        <v>207</v>
      </c>
      <c r="D285" s="131"/>
      <c r="E285" s="126">
        <v>2700994.39</v>
      </c>
      <c r="F285" s="127">
        <f t="shared" si="4"/>
        <v>0.01743441979328001</v>
      </c>
      <c r="G285" s="41"/>
      <c r="H285" s="93"/>
      <c r="I285" s="43"/>
      <c r="J285" s="43"/>
      <c r="K285" s="44"/>
      <c r="L285" s="44"/>
      <c r="M285" s="44"/>
      <c r="N285" s="1"/>
    </row>
    <row r="286" spans="1:14" ht="12.75" customHeight="1">
      <c r="A286" s="26"/>
      <c r="B286" s="120"/>
      <c r="C286" s="129" t="s">
        <v>208</v>
      </c>
      <c r="D286" s="131"/>
      <c r="E286" s="126">
        <v>2691042.26</v>
      </c>
      <c r="F286" s="127">
        <f t="shared" si="4"/>
        <v>0.01737018063273244</v>
      </c>
      <c r="G286" s="41"/>
      <c r="H286" s="93"/>
      <c r="I286" s="43"/>
      <c r="J286" s="43"/>
      <c r="K286" s="44"/>
      <c r="L286" s="44"/>
      <c r="M286" s="44"/>
      <c r="N286" s="1"/>
    </row>
    <row r="287" spans="1:14" ht="12.75" customHeight="1">
      <c r="A287" s="26"/>
      <c r="B287" s="120"/>
      <c r="C287" s="129" t="s">
        <v>209</v>
      </c>
      <c r="D287" s="131"/>
      <c r="E287" s="126">
        <v>2690287.65</v>
      </c>
      <c r="F287" s="127">
        <f t="shared" si="4"/>
        <v>0.017365309764592572</v>
      </c>
      <c r="G287" s="41"/>
      <c r="H287" s="93"/>
      <c r="I287" s="43"/>
      <c r="J287" s="43"/>
      <c r="K287" s="44"/>
      <c r="L287" s="44"/>
      <c r="M287" s="44"/>
      <c r="N287" s="1"/>
    </row>
    <row r="288" spans="1:14" ht="12.75" customHeight="1">
      <c r="A288" s="26"/>
      <c r="B288" s="120"/>
      <c r="C288" s="129" t="s">
        <v>210</v>
      </c>
      <c r="D288" s="131"/>
      <c r="E288" s="126">
        <v>2611704.57</v>
      </c>
      <c r="F288" s="127">
        <f t="shared" si="4"/>
        <v>0.016858070500993468</v>
      </c>
      <c r="G288" s="41"/>
      <c r="H288" s="93"/>
      <c r="I288" s="43"/>
      <c r="J288" s="43"/>
      <c r="K288" s="44"/>
      <c r="L288" s="44"/>
      <c r="M288" s="44"/>
      <c r="N288" s="1"/>
    </row>
    <row r="289" spans="1:14" ht="12.75" customHeight="1">
      <c r="A289" s="26"/>
      <c r="B289" s="120"/>
      <c r="C289" s="129" t="s">
        <v>211</v>
      </c>
      <c r="D289" s="131"/>
      <c r="E289" s="126">
        <v>2597870.86</v>
      </c>
      <c r="F289" s="127">
        <f t="shared" si="4"/>
        <v>0.016768776458646904</v>
      </c>
      <c r="G289" s="41"/>
      <c r="H289" s="93"/>
      <c r="I289" s="43"/>
      <c r="J289" s="43"/>
      <c r="K289" s="44"/>
      <c r="L289" s="44"/>
      <c r="M289" s="44"/>
      <c r="N289" s="1"/>
    </row>
    <row r="290" spans="1:14" ht="12.75" customHeight="1">
      <c r="A290" s="26"/>
      <c r="B290" s="120"/>
      <c r="C290" s="129" t="s">
        <v>212</v>
      </c>
      <c r="D290" s="131"/>
      <c r="E290" s="126">
        <v>2562771.84</v>
      </c>
      <c r="F290" s="127">
        <f t="shared" si="4"/>
        <v>0.01654221876890186</v>
      </c>
      <c r="G290" s="41"/>
      <c r="H290" s="93"/>
      <c r="I290" s="43"/>
      <c r="J290" s="43"/>
      <c r="K290" s="44"/>
      <c r="L290" s="44"/>
      <c r="M290" s="44"/>
      <c r="N290" s="1"/>
    </row>
    <row r="291" spans="1:14" ht="12.75" customHeight="1">
      <c r="A291" s="26"/>
      <c r="B291" s="120"/>
      <c r="C291" s="129" t="s">
        <v>213</v>
      </c>
      <c r="D291" s="131"/>
      <c r="E291" s="126">
        <v>2552521.36</v>
      </c>
      <c r="F291" s="127">
        <f t="shared" si="4"/>
        <v>0.016476053814222846</v>
      </c>
      <c r="G291" s="41"/>
      <c r="H291" s="93"/>
      <c r="I291" s="43"/>
      <c r="J291" s="43"/>
      <c r="K291" s="44"/>
      <c r="L291" s="44"/>
      <c r="M291" s="44"/>
      <c r="N291" s="1"/>
    </row>
    <row r="292" spans="1:14" ht="12.75" customHeight="1">
      <c r="A292" s="26"/>
      <c r="B292" s="120"/>
      <c r="C292" s="129" t="s">
        <v>340</v>
      </c>
      <c r="D292" s="131"/>
      <c r="E292" s="126">
        <v>2523098.7</v>
      </c>
      <c r="F292" s="127">
        <f t="shared" si="4"/>
        <v>0.016286135979600855</v>
      </c>
      <c r="G292" s="41"/>
      <c r="H292" s="93"/>
      <c r="I292" s="43"/>
      <c r="J292" s="43"/>
      <c r="K292" s="44"/>
      <c r="L292" s="44"/>
      <c r="M292" s="44"/>
      <c r="N292" s="1"/>
    </row>
    <row r="293" spans="1:14" ht="12.75" customHeight="1">
      <c r="A293" s="26"/>
      <c r="B293" s="120"/>
      <c r="C293" s="129" t="s">
        <v>214</v>
      </c>
      <c r="D293" s="131"/>
      <c r="E293" s="126">
        <v>2404026.27</v>
      </c>
      <c r="F293" s="127">
        <f t="shared" si="4"/>
        <v>0.01551754544194115</v>
      </c>
      <c r="G293" s="41"/>
      <c r="H293" s="93"/>
      <c r="I293" s="43"/>
      <c r="J293" s="43"/>
      <c r="K293" s="44"/>
      <c r="L293" s="44"/>
      <c r="M293" s="44"/>
      <c r="N293" s="1"/>
    </row>
    <row r="294" spans="1:14" ht="12.75" customHeight="1">
      <c r="A294" s="26"/>
      <c r="B294" s="120"/>
      <c r="C294" s="129" t="s">
        <v>215</v>
      </c>
      <c r="D294" s="131"/>
      <c r="E294" s="126">
        <v>2367612.39</v>
      </c>
      <c r="F294" s="127">
        <f t="shared" si="4"/>
        <v>0.015282500573809407</v>
      </c>
      <c r="G294" s="41"/>
      <c r="H294" s="93"/>
      <c r="I294" s="43"/>
      <c r="J294" s="43"/>
      <c r="K294" s="44"/>
      <c r="L294" s="44"/>
      <c r="M294" s="44"/>
      <c r="N294" s="1"/>
    </row>
    <row r="295" spans="1:14" ht="12.75" customHeight="1">
      <c r="A295" s="26"/>
      <c r="B295" s="120"/>
      <c r="C295" s="129" t="s">
        <v>216</v>
      </c>
      <c r="D295" s="131"/>
      <c r="E295" s="126">
        <v>2158186.38</v>
      </c>
      <c r="F295" s="127">
        <f t="shared" si="4"/>
        <v>0.013930694369587094</v>
      </c>
      <c r="G295" s="41"/>
      <c r="H295" s="93"/>
      <c r="I295" s="43"/>
      <c r="J295" s="43"/>
      <c r="K295" s="44"/>
      <c r="L295" s="44"/>
      <c r="M295" s="44"/>
      <c r="N295" s="1"/>
    </row>
    <row r="296" spans="1:13" ht="12" customHeight="1" thickBot="1">
      <c r="A296" s="53"/>
      <c r="B296" s="45"/>
      <c r="C296" s="46"/>
      <c r="D296" s="47"/>
      <c r="E296" s="48"/>
      <c r="F296" s="54"/>
      <c r="G296" s="55"/>
      <c r="H296" s="92"/>
      <c r="I296" s="42"/>
      <c r="J296" s="43"/>
      <c r="K296" s="44"/>
      <c r="L296" s="44"/>
      <c r="M296" s="1"/>
    </row>
    <row r="297" spans="1:13" ht="15.75" customHeight="1" thickBot="1">
      <c r="A297" s="32"/>
      <c r="B297" s="33">
        <v>6</v>
      </c>
      <c r="C297" s="160" t="s">
        <v>11</v>
      </c>
      <c r="D297" s="161"/>
      <c r="E297" s="34">
        <f>SUM(E298:E299)</f>
        <v>5286727.7</v>
      </c>
      <c r="F297" s="35">
        <f>E297/$E$4*100</f>
        <v>0.03412485060902393</v>
      </c>
      <c r="G297" s="56"/>
      <c r="H297" s="98" t="s">
        <v>44</v>
      </c>
      <c r="I297" s="42"/>
      <c r="J297" s="43"/>
      <c r="K297" s="44"/>
      <c r="L297" s="44"/>
      <c r="M297" s="1"/>
    </row>
    <row r="298" spans="1:14" ht="12.75" customHeight="1">
      <c r="A298" s="26"/>
      <c r="B298" s="120"/>
      <c r="C298" s="129" t="s">
        <v>69</v>
      </c>
      <c r="D298" s="131"/>
      <c r="E298" s="126">
        <v>3593102.52</v>
      </c>
      <c r="F298" s="127">
        <f>E298/$E$4*100</f>
        <v>0.02319281296025657</v>
      </c>
      <c r="G298" s="41"/>
      <c r="H298" s="93"/>
      <c r="I298" s="43"/>
      <c r="J298" s="43"/>
      <c r="K298" s="44"/>
      <c r="L298" s="44"/>
      <c r="M298" s="44"/>
      <c r="N298" s="1"/>
    </row>
    <row r="299" spans="1:14" ht="12.75" customHeight="1">
      <c r="A299" s="26"/>
      <c r="B299" s="120"/>
      <c r="C299" s="129" t="s">
        <v>68</v>
      </c>
      <c r="D299" s="131"/>
      <c r="E299" s="126">
        <v>1693625.18</v>
      </c>
      <c r="F299" s="127">
        <f>E299/$E$4*100</f>
        <v>0.010932037648767356</v>
      </c>
      <c r="G299" s="41"/>
      <c r="H299" s="93"/>
      <c r="I299" s="43"/>
      <c r="J299" s="43"/>
      <c r="K299" s="44"/>
      <c r="L299" s="44"/>
      <c r="M299" s="44"/>
      <c r="N299" s="1"/>
    </row>
    <row r="300" spans="1:13" ht="12" customHeight="1" thickBot="1">
      <c r="A300" s="53"/>
      <c r="B300" s="45"/>
      <c r="C300" s="57"/>
      <c r="D300" s="57"/>
      <c r="E300" s="58"/>
      <c r="F300" s="59"/>
      <c r="G300" s="55"/>
      <c r="H300" s="92"/>
      <c r="I300" s="42"/>
      <c r="J300" s="43"/>
      <c r="K300" s="44"/>
      <c r="L300" s="44"/>
      <c r="M300" s="1"/>
    </row>
    <row r="301" spans="1:8" ht="29.25" customHeight="1" thickBot="1">
      <c r="A301" s="32"/>
      <c r="B301" s="33">
        <v>7</v>
      </c>
      <c r="C301" s="138" t="s">
        <v>74</v>
      </c>
      <c r="D301" s="102" t="s">
        <v>63</v>
      </c>
      <c r="E301" s="34">
        <f>SUM(E302)</f>
        <v>32986500</v>
      </c>
      <c r="F301" s="35">
        <f>E301/$E$4*100</f>
        <v>0.21292176342174152</v>
      </c>
      <c r="G301" s="36"/>
      <c r="H301" s="98" t="s">
        <v>45</v>
      </c>
    </row>
    <row r="302" spans="1:14" ht="12.75" customHeight="1">
      <c r="A302" s="26"/>
      <c r="B302" s="120"/>
      <c r="C302" s="129" t="s">
        <v>73</v>
      </c>
      <c r="D302" s="137">
        <v>43763</v>
      </c>
      <c r="E302" s="126">
        <v>32986500</v>
      </c>
      <c r="F302" s="127">
        <f>E302/$E$4*100</f>
        <v>0.21292176342174152</v>
      </c>
      <c r="G302" s="41"/>
      <c r="H302" s="93"/>
      <c r="I302" s="43"/>
      <c r="J302" s="43"/>
      <c r="K302" s="44"/>
      <c r="L302" s="44"/>
      <c r="M302" s="44"/>
      <c r="N302" s="1"/>
    </row>
    <row r="303" spans="1:13" ht="12" customHeight="1" thickBot="1">
      <c r="A303" s="53"/>
      <c r="B303" s="45"/>
      <c r="C303" s="57"/>
      <c r="D303" s="57"/>
      <c r="E303" s="58"/>
      <c r="F303" s="59"/>
      <c r="G303" s="56"/>
      <c r="H303" s="92"/>
      <c r="I303" s="42"/>
      <c r="J303" s="43"/>
      <c r="K303" s="44"/>
      <c r="L303" s="44"/>
      <c r="M303" s="1"/>
    </row>
    <row r="304" spans="1:8" ht="28.5" customHeight="1" thickBot="1">
      <c r="A304" s="32"/>
      <c r="B304" s="33">
        <v>8</v>
      </c>
      <c r="C304" s="139" t="s">
        <v>81</v>
      </c>
      <c r="D304" s="102" t="s">
        <v>63</v>
      </c>
      <c r="E304" s="34">
        <f>SUM(E305)</f>
        <v>16496341.42</v>
      </c>
      <c r="F304" s="35">
        <f>E304/$E$4*100</f>
        <v>0.10648083625584756</v>
      </c>
      <c r="G304" s="36"/>
      <c r="H304" s="98" t="s">
        <v>46</v>
      </c>
    </row>
    <row r="305" spans="1:14" ht="12.75" customHeight="1">
      <c r="A305" s="26"/>
      <c r="B305" s="120"/>
      <c r="C305" s="129" t="s">
        <v>80</v>
      </c>
      <c r="D305" s="137">
        <v>45402</v>
      </c>
      <c r="E305" s="126">
        <v>16496341.42</v>
      </c>
      <c r="F305" s="127">
        <f>E305/$E$4*100</f>
        <v>0.10648083625584756</v>
      </c>
      <c r="G305" s="41"/>
      <c r="H305" s="93"/>
      <c r="I305" s="43"/>
      <c r="J305" s="43"/>
      <c r="K305" s="44"/>
      <c r="L305" s="44"/>
      <c r="M305" s="44"/>
      <c r="N305" s="1"/>
    </row>
    <row r="306" spans="1:13" ht="12" customHeight="1" thickBot="1">
      <c r="A306" s="53"/>
      <c r="B306" s="45"/>
      <c r="C306" s="46"/>
      <c r="D306" s="47"/>
      <c r="E306" s="48"/>
      <c r="F306" s="54"/>
      <c r="G306" s="56"/>
      <c r="H306" s="92"/>
      <c r="I306" s="42"/>
      <c r="J306" s="43"/>
      <c r="K306" s="44"/>
      <c r="L306" s="44"/>
      <c r="M306" s="1"/>
    </row>
    <row r="307" spans="1:13" ht="137.25" customHeight="1" thickBot="1">
      <c r="A307" s="32"/>
      <c r="B307" s="33">
        <v>9</v>
      </c>
      <c r="C307" s="118" t="s">
        <v>58</v>
      </c>
      <c r="D307" s="102" t="s">
        <v>63</v>
      </c>
      <c r="E307" s="34">
        <f>SUM(E308)</f>
        <v>125397279.11</v>
      </c>
      <c r="F307" s="35">
        <f>E307/$E$4*100</f>
        <v>0.8094162701829388</v>
      </c>
      <c r="G307" s="56"/>
      <c r="H307" s="98" t="s">
        <v>47</v>
      </c>
      <c r="I307" s="42"/>
      <c r="J307" s="43"/>
      <c r="K307" s="44"/>
      <c r="L307" s="44"/>
      <c r="M307" s="1"/>
    </row>
    <row r="308" spans="1:14" ht="12.75" customHeight="1">
      <c r="A308" s="26"/>
      <c r="B308" s="120"/>
      <c r="C308" s="129" t="s">
        <v>82</v>
      </c>
      <c r="D308" s="137">
        <v>43249</v>
      </c>
      <c r="E308" s="126">
        <v>125397279.11</v>
      </c>
      <c r="F308" s="127">
        <f>E308/$E$4*100</f>
        <v>0.8094162701829388</v>
      </c>
      <c r="G308" s="41"/>
      <c r="H308" s="93"/>
      <c r="I308" s="43"/>
      <c r="J308" s="43"/>
      <c r="K308" s="44"/>
      <c r="L308" s="44"/>
      <c r="M308" s="44"/>
      <c r="N308" s="1"/>
    </row>
    <row r="309" spans="1:8" ht="12" customHeight="1" thickBot="1">
      <c r="A309" s="53"/>
      <c r="B309" s="45"/>
      <c r="C309" s="46"/>
      <c r="D309" s="47"/>
      <c r="E309" s="48"/>
      <c r="F309" s="54"/>
      <c r="G309" s="9"/>
      <c r="H309" s="96"/>
    </row>
    <row r="310" spans="1:13" ht="52.5" customHeight="1" thickBot="1">
      <c r="A310" s="32"/>
      <c r="B310" s="60">
        <v>10</v>
      </c>
      <c r="C310" s="145" t="s">
        <v>36</v>
      </c>
      <c r="D310" s="102" t="s">
        <v>63</v>
      </c>
      <c r="E310" s="34">
        <f>SUM(E311:E312)</f>
        <v>6296658.65</v>
      </c>
      <c r="F310" s="35">
        <f>E310/$E$4*100</f>
        <v>0.040643768311968906</v>
      </c>
      <c r="G310" s="56"/>
      <c r="H310" s="98" t="s">
        <v>48</v>
      </c>
      <c r="I310" s="42"/>
      <c r="J310" s="43"/>
      <c r="K310" s="44"/>
      <c r="L310" s="44"/>
      <c r="M310" s="1"/>
    </row>
    <row r="311" spans="1:14" ht="12.75" customHeight="1">
      <c r="A311" s="26"/>
      <c r="B311" s="120"/>
      <c r="C311" s="129" t="s">
        <v>76</v>
      </c>
      <c r="D311" s="137">
        <v>44406</v>
      </c>
      <c r="E311" s="126">
        <v>4066360</v>
      </c>
      <c r="F311" s="127">
        <f>E311/$E$4*100</f>
        <v>0.0262476025618854</v>
      </c>
      <c r="G311" s="41"/>
      <c r="H311" s="93"/>
      <c r="I311" s="43"/>
      <c r="J311" s="43"/>
      <c r="K311" s="44"/>
      <c r="L311" s="44"/>
      <c r="M311" s="44"/>
      <c r="N311" s="1"/>
    </row>
    <row r="312" spans="1:14" ht="12.75" customHeight="1">
      <c r="A312" s="26"/>
      <c r="B312" s="120"/>
      <c r="C312" s="129" t="s">
        <v>75</v>
      </c>
      <c r="D312" s="140">
        <v>41612</v>
      </c>
      <c r="E312" s="126">
        <v>2230298.65</v>
      </c>
      <c r="F312" s="127">
        <f>E312/$E$4*100</f>
        <v>0.014396165750083505</v>
      </c>
      <c r="G312" s="41"/>
      <c r="H312" s="93"/>
      <c r="I312" s="43"/>
      <c r="J312" s="43"/>
      <c r="K312" s="44"/>
      <c r="L312" s="44"/>
      <c r="M312" s="44"/>
      <c r="N312" s="1"/>
    </row>
    <row r="313" spans="1:8" ht="12" customHeight="1" thickBot="1">
      <c r="A313" s="53"/>
      <c r="B313" s="45"/>
      <c r="C313" s="46"/>
      <c r="D313" s="47"/>
      <c r="E313" s="48"/>
      <c r="F313" s="54"/>
      <c r="G313" s="36"/>
      <c r="H313" s="96"/>
    </row>
    <row r="314" spans="1:13" ht="64.5" customHeight="1" thickBot="1">
      <c r="A314" s="32"/>
      <c r="B314" s="60">
        <v>11</v>
      </c>
      <c r="C314" s="145" t="s">
        <v>59</v>
      </c>
      <c r="D314" s="102" t="s">
        <v>63</v>
      </c>
      <c r="E314" s="34">
        <f>SUM(E315:E315)</f>
        <v>50069015</v>
      </c>
      <c r="F314" s="35">
        <f>E314/$E$4*100</f>
        <v>0.32318624184407646</v>
      </c>
      <c r="G314" s="56"/>
      <c r="H314" s="98" t="s">
        <v>49</v>
      </c>
      <c r="I314" s="42"/>
      <c r="J314" s="43"/>
      <c r="K314" s="44"/>
      <c r="L314" s="44"/>
      <c r="M314" s="1"/>
    </row>
    <row r="315" spans="1:14" ht="12.75" customHeight="1">
      <c r="A315" s="26"/>
      <c r="B315" s="120"/>
      <c r="C315" s="129" t="s">
        <v>77</v>
      </c>
      <c r="D315" s="131">
        <v>43269</v>
      </c>
      <c r="E315" s="126">
        <v>50069015</v>
      </c>
      <c r="F315" s="127">
        <f>E315/$E$4*100</f>
        <v>0.32318624184407646</v>
      </c>
      <c r="G315" s="41"/>
      <c r="H315" s="93"/>
      <c r="I315" s="43"/>
      <c r="J315" s="43"/>
      <c r="K315" s="44"/>
      <c r="L315" s="44"/>
      <c r="M315" s="44"/>
      <c r="N315" s="1"/>
    </row>
    <row r="316" spans="1:8" ht="12" customHeight="1" thickBot="1">
      <c r="A316" s="53"/>
      <c r="B316" s="45"/>
      <c r="C316" s="57"/>
      <c r="D316" s="57"/>
      <c r="E316" s="58"/>
      <c r="F316" s="59"/>
      <c r="G316" s="9"/>
      <c r="H316" s="96"/>
    </row>
    <row r="317" spans="1:8" ht="64.5" customHeight="1" thickBot="1">
      <c r="A317" s="99"/>
      <c r="B317" s="33">
        <v>12</v>
      </c>
      <c r="C317" s="118" t="s">
        <v>78</v>
      </c>
      <c r="D317" s="102" t="s">
        <v>63</v>
      </c>
      <c r="E317" s="34">
        <f>SUM(E318:E342)</f>
        <v>691599445.4499998</v>
      </c>
      <c r="F317" s="35">
        <f>E317/$E$4*100</f>
        <v>4.464146651106134</v>
      </c>
      <c r="G317" s="36"/>
      <c r="H317" s="98" t="s">
        <v>50</v>
      </c>
    </row>
    <row r="318" spans="1:14" ht="12.75" customHeight="1">
      <c r="A318" s="26"/>
      <c r="B318" s="120"/>
      <c r="C318" s="129" t="s">
        <v>22</v>
      </c>
      <c r="D318" s="137">
        <v>44398</v>
      </c>
      <c r="E318" s="126">
        <v>92899683</v>
      </c>
      <c r="F318" s="127">
        <f aca="true" t="shared" si="5" ref="F318:F342">E318/$E$4*100</f>
        <v>0.5996502910487861</v>
      </c>
      <c r="G318" s="41"/>
      <c r="H318" s="93"/>
      <c r="I318" s="43"/>
      <c r="J318" s="43"/>
      <c r="K318" s="44"/>
      <c r="L318" s="44"/>
      <c r="M318" s="44"/>
      <c r="N318" s="1"/>
    </row>
    <row r="319" spans="1:14" ht="12.75" customHeight="1">
      <c r="A319" s="26"/>
      <c r="B319" s="120"/>
      <c r="C319" s="129" t="s">
        <v>85</v>
      </c>
      <c r="D319" s="140">
        <v>44153</v>
      </c>
      <c r="E319" s="126">
        <v>70363860</v>
      </c>
      <c r="F319" s="127">
        <f t="shared" si="5"/>
        <v>0.4541857169557407</v>
      </c>
      <c r="G319" s="41"/>
      <c r="H319" s="93"/>
      <c r="I319" s="43"/>
      <c r="J319" s="43"/>
      <c r="K319" s="44"/>
      <c r="L319" s="44"/>
      <c r="M319" s="44"/>
      <c r="N319" s="1"/>
    </row>
    <row r="320" spans="1:14" ht="12.75" customHeight="1">
      <c r="A320" s="26"/>
      <c r="B320" s="120"/>
      <c r="C320" s="129" t="s">
        <v>20</v>
      </c>
      <c r="D320" s="140">
        <v>45674</v>
      </c>
      <c r="E320" s="126">
        <v>40928618.45</v>
      </c>
      <c r="F320" s="127">
        <f t="shared" si="5"/>
        <v>0.2641866707528724</v>
      </c>
      <c r="G320" s="41"/>
      <c r="H320" s="93"/>
      <c r="I320" s="43"/>
      <c r="J320" s="43"/>
      <c r="K320" s="44"/>
      <c r="L320" s="44"/>
      <c r="M320" s="44"/>
      <c r="N320" s="1"/>
    </row>
    <row r="321" spans="1:14" ht="12.75" customHeight="1">
      <c r="A321" s="26"/>
      <c r="B321" s="120"/>
      <c r="C321" s="129" t="s">
        <v>55</v>
      </c>
      <c r="D321" s="140">
        <v>43626</v>
      </c>
      <c r="E321" s="126">
        <v>40285310.6</v>
      </c>
      <c r="F321" s="127">
        <f t="shared" si="5"/>
        <v>0.2600342374287838</v>
      </c>
      <c r="G321" s="41"/>
      <c r="H321" s="93"/>
      <c r="I321" s="43"/>
      <c r="J321" s="43"/>
      <c r="K321" s="44"/>
      <c r="L321" s="44"/>
      <c r="M321" s="44"/>
      <c r="N321" s="1"/>
    </row>
    <row r="322" spans="1:14" ht="12.75" customHeight="1">
      <c r="A322" s="26"/>
      <c r="B322" s="120"/>
      <c r="C322" s="129" t="s">
        <v>17</v>
      </c>
      <c r="D322" s="140">
        <v>43276</v>
      </c>
      <c r="E322" s="126">
        <v>40028000</v>
      </c>
      <c r="F322" s="127">
        <f t="shared" si="5"/>
        <v>0.2583733450425316</v>
      </c>
      <c r="G322" s="41"/>
      <c r="H322" s="93"/>
      <c r="I322" s="43"/>
      <c r="J322" s="43"/>
      <c r="K322" s="44"/>
      <c r="L322" s="44"/>
      <c r="M322" s="44"/>
      <c r="N322" s="1"/>
    </row>
    <row r="323" spans="1:14" ht="12.75" customHeight="1">
      <c r="A323" s="26"/>
      <c r="B323" s="120"/>
      <c r="C323" s="129" t="s">
        <v>86</v>
      </c>
      <c r="D323" s="140">
        <v>43280</v>
      </c>
      <c r="E323" s="126">
        <v>39896140.24</v>
      </c>
      <c r="F323" s="127">
        <f t="shared" si="5"/>
        <v>0.2575222146521123</v>
      </c>
      <c r="G323" s="41"/>
      <c r="H323" s="93"/>
      <c r="I323" s="43"/>
      <c r="J323" s="43"/>
      <c r="K323" s="44"/>
      <c r="L323" s="44"/>
      <c r="M323" s="44"/>
      <c r="N323" s="1"/>
    </row>
    <row r="324" spans="1:14" ht="12.75" customHeight="1">
      <c r="A324" s="26"/>
      <c r="B324" s="120"/>
      <c r="C324" s="129" t="s">
        <v>85</v>
      </c>
      <c r="D324" s="140">
        <v>44286</v>
      </c>
      <c r="E324" s="126">
        <v>35517160</v>
      </c>
      <c r="F324" s="127">
        <f t="shared" si="5"/>
        <v>0.22925670619593294</v>
      </c>
      <c r="G324" s="41"/>
      <c r="H324" s="93"/>
      <c r="I324" s="43"/>
      <c r="J324" s="43"/>
      <c r="K324" s="44"/>
      <c r="L324" s="44"/>
      <c r="M324" s="44"/>
      <c r="N324" s="1"/>
    </row>
    <row r="325" spans="1:14" ht="12.75" customHeight="1">
      <c r="A325" s="26"/>
      <c r="B325" s="120"/>
      <c r="C325" s="129" t="s">
        <v>56</v>
      </c>
      <c r="D325" s="140">
        <v>43325</v>
      </c>
      <c r="E325" s="126">
        <v>32143397</v>
      </c>
      <c r="F325" s="127">
        <f t="shared" si="5"/>
        <v>0.20747968931548108</v>
      </c>
      <c r="G325" s="41"/>
      <c r="H325" s="93"/>
      <c r="I325" s="43"/>
      <c r="J325" s="43"/>
      <c r="K325" s="44"/>
      <c r="L325" s="44"/>
      <c r="M325" s="44"/>
      <c r="N325" s="1"/>
    </row>
    <row r="326" spans="1:14" ht="12.75" customHeight="1">
      <c r="A326" s="26"/>
      <c r="B326" s="120"/>
      <c r="C326" s="129" t="s">
        <v>8</v>
      </c>
      <c r="D326" s="140">
        <v>46627</v>
      </c>
      <c r="E326" s="126">
        <v>30531113.27</v>
      </c>
      <c r="F326" s="127">
        <f t="shared" si="5"/>
        <v>0.1970726956990688</v>
      </c>
      <c r="G326" s="41"/>
      <c r="H326" s="93"/>
      <c r="I326" s="43"/>
      <c r="J326" s="43"/>
      <c r="K326" s="44"/>
      <c r="L326" s="44"/>
      <c r="M326" s="44"/>
      <c r="N326" s="1"/>
    </row>
    <row r="327" spans="1:14" ht="12.75" customHeight="1">
      <c r="A327" s="26"/>
      <c r="B327" s="120"/>
      <c r="C327" s="129" t="s">
        <v>87</v>
      </c>
      <c r="D327" s="140">
        <v>44732</v>
      </c>
      <c r="E327" s="126">
        <v>30039422.27</v>
      </c>
      <c r="F327" s="127">
        <f t="shared" si="5"/>
        <v>0.19389892113133353</v>
      </c>
      <c r="G327" s="41"/>
      <c r="H327" s="93"/>
      <c r="I327" s="43"/>
      <c r="J327" s="43"/>
      <c r="K327" s="44"/>
      <c r="L327" s="44"/>
      <c r="M327" s="44"/>
      <c r="N327" s="1"/>
    </row>
    <row r="328" spans="1:14" ht="12.75" customHeight="1">
      <c r="A328" s="26"/>
      <c r="B328" s="120"/>
      <c r="C328" s="129" t="s">
        <v>88</v>
      </c>
      <c r="D328" s="140">
        <v>43961</v>
      </c>
      <c r="E328" s="126">
        <v>30051000</v>
      </c>
      <c r="F328" s="127">
        <f t="shared" si="5"/>
        <v>0.19397365323956026</v>
      </c>
      <c r="G328" s="41"/>
      <c r="H328" s="93"/>
      <c r="I328" s="43"/>
      <c r="J328" s="43"/>
      <c r="K328" s="44"/>
      <c r="L328" s="44"/>
      <c r="M328" s="44"/>
      <c r="N328" s="1"/>
    </row>
    <row r="329" spans="1:14" ht="12.75" customHeight="1">
      <c r="A329" s="26"/>
      <c r="B329" s="120"/>
      <c r="C329" s="129" t="s">
        <v>87</v>
      </c>
      <c r="D329" s="140">
        <v>43689</v>
      </c>
      <c r="E329" s="126">
        <v>25411485.32</v>
      </c>
      <c r="F329" s="127">
        <f t="shared" si="5"/>
        <v>0.1640264431055158</v>
      </c>
      <c r="G329" s="41"/>
      <c r="H329" s="93"/>
      <c r="I329" s="43"/>
      <c r="J329" s="43"/>
      <c r="K329" s="44"/>
      <c r="L329" s="44"/>
      <c r="M329" s="44"/>
      <c r="N329" s="1"/>
    </row>
    <row r="330" spans="1:14" ht="12.75" customHeight="1">
      <c r="A330" s="26"/>
      <c r="B330" s="120"/>
      <c r="C330" s="129" t="s">
        <v>56</v>
      </c>
      <c r="D330" s="140">
        <v>43756</v>
      </c>
      <c r="E330" s="126">
        <v>25208500</v>
      </c>
      <c r="F330" s="127">
        <f t="shared" si="5"/>
        <v>0.16271621036536071</v>
      </c>
      <c r="G330" s="41"/>
      <c r="H330" s="93"/>
      <c r="I330" s="43"/>
      <c r="J330" s="43"/>
      <c r="K330" s="44"/>
      <c r="L330" s="44"/>
      <c r="M330" s="44"/>
      <c r="N330" s="1"/>
    </row>
    <row r="331" spans="1:14" ht="12.75" customHeight="1">
      <c r="A331" s="26"/>
      <c r="B331" s="120"/>
      <c r="C331" s="129" t="s">
        <v>85</v>
      </c>
      <c r="D331" s="140">
        <v>43213</v>
      </c>
      <c r="E331" s="126">
        <v>25207750</v>
      </c>
      <c r="F331" s="127">
        <f t="shared" si="5"/>
        <v>0.16271136925391916</v>
      </c>
      <c r="G331" s="41"/>
      <c r="H331" s="93"/>
      <c r="I331" s="43"/>
      <c r="J331" s="43"/>
      <c r="K331" s="44"/>
      <c r="L331" s="44"/>
      <c r="M331" s="44"/>
      <c r="N331" s="1"/>
    </row>
    <row r="332" spans="1:14" ht="12.75" customHeight="1">
      <c r="A332" s="26"/>
      <c r="B332" s="120"/>
      <c r="C332" s="129" t="s">
        <v>89</v>
      </c>
      <c r="D332" s="140">
        <v>43157</v>
      </c>
      <c r="E332" s="126">
        <v>20402000</v>
      </c>
      <c r="F332" s="127">
        <f t="shared" si="5"/>
        <v>0.13169114084035502</v>
      </c>
      <c r="G332" s="41"/>
      <c r="H332" s="93"/>
      <c r="I332" s="43"/>
      <c r="J332" s="43"/>
      <c r="K332" s="44"/>
      <c r="L332" s="44"/>
      <c r="M332" s="44"/>
      <c r="N332" s="1"/>
    </row>
    <row r="333" spans="1:14" ht="12.75" customHeight="1">
      <c r="A333" s="26"/>
      <c r="B333" s="120"/>
      <c r="C333" s="129" t="s">
        <v>56</v>
      </c>
      <c r="D333" s="140">
        <v>44168</v>
      </c>
      <c r="E333" s="126">
        <v>18134987.6</v>
      </c>
      <c r="F333" s="127">
        <f t="shared" si="5"/>
        <v>0.11705799461668913</v>
      </c>
      <c r="G333" s="41"/>
      <c r="H333" s="93"/>
      <c r="I333" s="43"/>
      <c r="J333" s="43"/>
      <c r="K333" s="44"/>
      <c r="L333" s="44"/>
      <c r="M333" s="44"/>
      <c r="N333" s="1"/>
    </row>
    <row r="334" spans="1:14" ht="12.75" customHeight="1">
      <c r="A334" s="26"/>
      <c r="B334" s="120"/>
      <c r="C334" s="129" t="s">
        <v>56</v>
      </c>
      <c r="D334" s="140">
        <v>44852</v>
      </c>
      <c r="E334" s="126">
        <v>15304500</v>
      </c>
      <c r="F334" s="127">
        <f t="shared" si="5"/>
        <v>0.0987877200760324</v>
      </c>
      <c r="G334" s="41"/>
      <c r="H334" s="93"/>
      <c r="I334" s="43"/>
      <c r="J334" s="43"/>
      <c r="K334" s="44"/>
      <c r="L334" s="44"/>
      <c r="M334" s="44"/>
      <c r="N334" s="1"/>
    </row>
    <row r="335" spans="1:14" ht="12.75" customHeight="1">
      <c r="A335" s="26"/>
      <c r="B335" s="120"/>
      <c r="C335" s="129" t="s">
        <v>90</v>
      </c>
      <c r="D335" s="140">
        <v>44515</v>
      </c>
      <c r="E335" s="126">
        <v>15228300</v>
      </c>
      <c r="F335" s="127">
        <f t="shared" si="5"/>
        <v>0.0982958631535721</v>
      </c>
      <c r="G335" s="41"/>
      <c r="H335" s="93"/>
      <c r="I335" s="43"/>
      <c r="J335" s="43"/>
      <c r="K335" s="44"/>
      <c r="L335" s="44"/>
      <c r="M335" s="44"/>
      <c r="N335" s="1"/>
    </row>
    <row r="336" spans="1:14" ht="12.75" customHeight="1">
      <c r="A336" s="26"/>
      <c r="B336" s="120"/>
      <c r="C336" s="129" t="s">
        <v>56</v>
      </c>
      <c r="D336" s="140">
        <v>44513</v>
      </c>
      <c r="E336" s="126">
        <v>15096415.07</v>
      </c>
      <c r="F336" s="127">
        <f t="shared" si="5"/>
        <v>0.0974445702954528</v>
      </c>
      <c r="G336" s="41"/>
      <c r="H336" s="93"/>
      <c r="I336" s="43"/>
      <c r="J336" s="43"/>
      <c r="K336" s="44"/>
      <c r="L336" s="44"/>
      <c r="M336" s="44"/>
      <c r="N336" s="1"/>
    </row>
    <row r="337" spans="1:14" ht="12.75" customHeight="1">
      <c r="A337" s="26"/>
      <c r="B337" s="120"/>
      <c r="C337" s="129" t="s">
        <v>27</v>
      </c>
      <c r="D337" s="140">
        <v>45561</v>
      </c>
      <c r="E337" s="126">
        <v>10270469.53</v>
      </c>
      <c r="F337" s="127">
        <f t="shared" si="5"/>
        <v>0.0662939834022059</v>
      </c>
      <c r="G337" s="41"/>
      <c r="H337" s="93"/>
      <c r="I337" s="43"/>
      <c r="J337" s="43"/>
      <c r="K337" s="44"/>
      <c r="L337" s="44"/>
      <c r="M337" s="44"/>
      <c r="N337" s="1"/>
    </row>
    <row r="338" spans="1:14" ht="12.75" customHeight="1">
      <c r="A338" s="26"/>
      <c r="B338" s="120"/>
      <c r="C338" s="129" t="s">
        <v>90</v>
      </c>
      <c r="D338" s="140">
        <v>43994</v>
      </c>
      <c r="E338" s="126">
        <v>10135705.52</v>
      </c>
      <c r="F338" s="127">
        <f t="shared" si="5"/>
        <v>0.0654241066145811</v>
      </c>
      <c r="G338" s="41"/>
      <c r="H338" s="93"/>
      <c r="I338" s="43"/>
      <c r="J338" s="43"/>
      <c r="K338" s="44"/>
      <c r="L338" s="44"/>
      <c r="M338" s="44"/>
      <c r="N338" s="1"/>
    </row>
    <row r="339" spans="1:14" ht="12.75" customHeight="1">
      <c r="A339" s="26"/>
      <c r="B339" s="120"/>
      <c r="C339" s="129" t="s">
        <v>91</v>
      </c>
      <c r="D339" s="140">
        <v>43935</v>
      </c>
      <c r="E339" s="126">
        <v>10096600</v>
      </c>
      <c r="F339" s="127">
        <f t="shared" si="5"/>
        <v>0.06517168770751536</v>
      </c>
      <c r="G339" s="41"/>
      <c r="H339" s="93"/>
      <c r="I339" s="43"/>
      <c r="J339" s="43"/>
      <c r="K339" s="44"/>
      <c r="L339" s="44"/>
      <c r="M339" s="44"/>
      <c r="N339" s="1"/>
    </row>
    <row r="340" spans="1:14" ht="12.75" customHeight="1">
      <c r="A340" s="26"/>
      <c r="B340" s="120"/>
      <c r="C340" s="129" t="s">
        <v>89</v>
      </c>
      <c r="D340" s="140">
        <v>44400</v>
      </c>
      <c r="E340" s="126">
        <v>8300080</v>
      </c>
      <c r="F340" s="127">
        <f t="shared" si="5"/>
        <v>0.05357548300491195</v>
      </c>
      <c r="G340" s="41"/>
      <c r="H340" s="93"/>
      <c r="I340" s="43"/>
      <c r="J340" s="43"/>
      <c r="K340" s="44"/>
      <c r="L340" s="44"/>
      <c r="M340" s="44"/>
      <c r="N340" s="1"/>
    </row>
    <row r="341" spans="1:14" ht="12.75" customHeight="1">
      <c r="A341" s="26"/>
      <c r="B341" s="120"/>
      <c r="C341" s="129" t="s">
        <v>56</v>
      </c>
      <c r="D341" s="140">
        <v>44355</v>
      </c>
      <c r="E341" s="126">
        <v>5037671.55</v>
      </c>
      <c r="F341" s="127">
        <f t="shared" si="5"/>
        <v>0.032517239172556583</v>
      </c>
      <c r="G341" s="41"/>
      <c r="H341" s="93"/>
      <c r="I341" s="43"/>
      <c r="J341" s="43"/>
      <c r="K341" s="44"/>
      <c r="L341" s="44"/>
      <c r="M341" s="44"/>
      <c r="N341" s="1"/>
    </row>
    <row r="342" spans="1:14" ht="12.75" customHeight="1">
      <c r="A342" s="26"/>
      <c r="B342" s="120"/>
      <c r="C342" s="129" t="s">
        <v>92</v>
      </c>
      <c r="D342" s="140">
        <v>43220</v>
      </c>
      <c r="E342" s="126">
        <v>5081276.03</v>
      </c>
      <c r="F342" s="127">
        <f t="shared" si="5"/>
        <v>0.0327986980352637</v>
      </c>
      <c r="G342" s="41"/>
      <c r="H342" s="93"/>
      <c r="I342" s="43"/>
      <c r="J342" s="43"/>
      <c r="K342" s="44"/>
      <c r="L342" s="44"/>
      <c r="M342" s="44"/>
      <c r="N342" s="1"/>
    </row>
    <row r="343" spans="1:14" ht="12.75" customHeight="1" thickBot="1">
      <c r="A343" s="26"/>
      <c r="B343" s="52"/>
      <c r="C343" s="46"/>
      <c r="D343" s="89"/>
      <c r="E343" s="90"/>
      <c r="F343" s="91"/>
      <c r="G343" s="41"/>
      <c r="H343" s="93"/>
      <c r="I343" s="43"/>
      <c r="J343" s="43"/>
      <c r="K343" s="44"/>
      <c r="L343" s="44"/>
      <c r="M343" s="44"/>
      <c r="N343" s="1"/>
    </row>
    <row r="344" spans="1:8" ht="51.75" customHeight="1" thickBot="1">
      <c r="A344" s="32"/>
      <c r="B344" s="33">
        <v>13</v>
      </c>
      <c r="C344" s="118" t="s">
        <v>79</v>
      </c>
      <c r="D344" s="102" t="s">
        <v>63</v>
      </c>
      <c r="E344" s="34">
        <f>SUM(E345:E346)</f>
        <v>86733150</v>
      </c>
      <c r="F344" s="35">
        <f>E344/$E$4*100</f>
        <v>0.559846459767554</v>
      </c>
      <c r="G344" s="36"/>
      <c r="H344" s="98" t="s">
        <v>51</v>
      </c>
    </row>
    <row r="345" spans="1:14" ht="12.75" customHeight="1">
      <c r="A345" s="26"/>
      <c r="B345" s="120"/>
      <c r="C345" s="129" t="s">
        <v>83</v>
      </c>
      <c r="D345" s="143">
        <v>43292</v>
      </c>
      <c r="E345" s="126">
        <v>51585800</v>
      </c>
      <c r="F345" s="127">
        <f>E345/$E$4*100</f>
        <v>0.3329768088012149</v>
      </c>
      <c r="G345" s="41"/>
      <c r="H345" s="93"/>
      <c r="I345" s="43"/>
      <c r="J345" s="43"/>
      <c r="K345" s="44"/>
      <c r="L345" s="44"/>
      <c r="M345" s="44"/>
      <c r="N345" s="1"/>
    </row>
    <row r="346" spans="1:14" ht="12.75" customHeight="1">
      <c r="A346" s="26"/>
      <c r="B346" s="120"/>
      <c r="C346" s="129" t="s">
        <v>84</v>
      </c>
      <c r="D346" s="144">
        <v>43256</v>
      </c>
      <c r="E346" s="126">
        <v>35147350</v>
      </c>
      <c r="F346" s="127">
        <f>E346/$E$4*100</f>
        <v>0.22686965096633915</v>
      </c>
      <c r="G346" s="41"/>
      <c r="H346" s="93"/>
      <c r="I346" s="43"/>
      <c r="J346" s="43"/>
      <c r="K346" s="44"/>
      <c r="L346" s="44"/>
      <c r="M346" s="44"/>
      <c r="N346" s="1"/>
    </row>
    <row r="347" spans="1:14" ht="12.75" customHeight="1" thickBot="1">
      <c r="A347" s="26"/>
      <c r="B347" s="45"/>
      <c r="C347" s="141"/>
      <c r="D347" s="142"/>
      <c r="E347" s="48"/>
      <c r="F347" s="54"/>
      <c r="G347" s="41"/>
      <c r="H347" s="93"/>
      <c r="I347" s="43"/>
      <c r="J347" s="43"/>
      <c r="K347" s="44"/>
      <c r="L347" s="44"/>
      <c r="M347" s="44"/>
      <c r="N347" s="1"/>
    </row>
    <row r="348" spans="1:13" ht="37.5" customHeight="1" thickBot="1">
      <c r="A348" s="32"/>
      <c r="B348" s="33">
        <v>14</v>
      </c>
      <c r="C348" s="138" t="s">
        <v>29</v>
      </c>
      <c r="D348" s="102" t="s">
        <v>63</v>
      </c>
      <c r="E348" s="34">
        <f>SUM(E349:E351)</f>
        <v>96649261.80000001</v>
      </c>
      <c r="F348" s="35">
        <f>E348/$E$4*100</f>
        <v>0.6238531294882925</v>
      </c>
      <c r="G348" s="56"/>
      <c r="H348" s="98" t="s">
        <v>52</v>
      </c>
      <c r="I348" s="42"/>
      <c r="J348" s="43"/>
      <c r="K348" s="44"/>
      <c r="L348" s="44"/>
      <c r="M348" s="1"/>
    </row>
    <row r="349" spans="1:14" ht="12.75" customHeight="1">
      <c r="A349" s="26"/>
      <c r="B349" s="120"/>
      <c r="C349" s="129" t="s">
        <v>70</v>
      </c>
      <c r="D349" s="137">
        <v>44614</v>
      </c>
      <c r="E349" s="126">
        <v>46551338.68</v>
      </c>
      <c r="F349" s="127">
        <f>E349/$E$4*100</f>
        <v>0.30048029107023555</v>
      </c>
      <c r="G349" s="41"/>
      <c r="H349" s="93"/>
      <c r="I349" s="43"/>
      <c r="J349" s="43"/>
      <c r="K349" s="44"/>
      <c r="L349" s="44"/>
      <c r="M349" s="44"/>
      <c r="N349" s="1"/>
    </row>
    <row r="350" spans="1:14" ht="12.75" customHeight="1">
      <c r="A350" s="26"/>
      <c r="B350" s="120"/>
      <c r="C350" s="129" t="s">
        <v>71</v>
      </c>
      <c r="D350" s="140">
        <v>44365</v>
      </c>
      <c r="E350" s="126">
        <v>40038788</v>
      </c>
      <c r="F350" s="127">
        <f>E350/$E$4*100</f>
        <v>0.2584429795895067</v>
      </c>
      <c r="G350" s="41"/>
      <c r="H350" s="93"/>
      <c r="I350" s="43"/>
      <c r="J350" s="43"/>
      <c r="K350" s="44"/>
      <c r="L350" s="44"/>
      <c r="M350" s="44"/>
      <c r="N350" s="1"/>
    </row>
    <row r="351" spans="1:14" ht="12.75" customHeight="1">
      <c r="A351" s="26"/>
      <c r="B351" s="120"/>
      <c r="C351" s="129" t="s">
        <v>72</v>
      </c>
      <c r="D351" s="140">
        <v>43266</v>
      </c>
      <c r="E351" s="126">
        <v>10059135.12</v>
      </c>
      <c r="F351" s="127">
        <f>E351/$E$4*100</f>
        <v>0.0649298588285502</v>
      </c>
      <c r="G351" s="41"/>
      <c r="H351" s="93"/>
      <c r="I351" s="43"/>
      <c r="J351" s="43"/>
      <c r="K351" s="44"/>
      <c r="L351" s="44"/>
      <c r="M351" s="44"/>
      <c r="N351" s="1"/>
    </row>
    <row r="352" spans="1:8" ht="12" customHeight="1" thickBot="1">
      <c r="A352" s="26"/>
      <c r="B352" s="45"/>
      <c r="C352" s="46"/>
      <c r="D352" s="47"/>
      <c r="E352" s="48"/>
      <c r="F352" s="54"/>
      <c r="G352" s="9"/>
      <c r="H352" s="96"/>
    </row>
    <row r="353" spans="1:13" ht="27.75" customHeight="1" thickBot="1">
      <c r="A353" s="32"/>
      <c r="B353" s="33">
        <v>15</v>
      </c>
      <c r="C353" s="160" t="s">
        <v>37</v>
      </c>
      <c r="D353" s="161"/>
      <c r="E353" s="34">
        <f>SUM(E354:E355)</f>
        <v>4965594.76</v>
      </c>
      <c r="F353" s="35">
        <f>E353/$E$4*100</f>
        <v>0.03205199680890544</v>
      </c>
      <c r="G353" s="56"/>
      <c r="H353" s="98" t="s">
        <v>53</v>
      </c>
      <c r="I353" s="42"/>
      <c r="J353" s="43"/>
      <c r="K353" s="44"/>
      <c r="L353" s="44"/>
      <c r="M353" s="1"/>
    </row>
    <row r="354" spans="1:14" ht="12.75" customHeight="1">
      <c r="A354" s="26"/>
      <c r="B354" s="120"/>
      <c r="C354" s="129" t="s">
        <v>67</v>
      </c>
      <c r="D354" s="131"/>
      <c r="E354" s="126">
        <v>2772376.29</v>
      </c>
      <c r="F354" s="127">
        <f>E354/$E$4*100</f>
        <v>0.017895176770358342</v>
      </c>
      <c r="G354" s="41"/>
      <c r="H354" s="93"/>
      <c r="I354" s="43"/>
      <c r="J354" s="43"/>
      <c r="K354" s="44"/>
      <c r="L354" s="44"/>
      <c r="M354" s="44"/>
      <c r="N354" s="1"/>
    </row>
    <row r="355" spans="1:14" ht="12.75" customHeight="1">
      <c r="A355" s="26"/>
      <c r="B355" s="120"/>
      <c r="C355" s="129" t="s">
        <v>66</v>
      </c>
      <c r="D355" s="131"/>
      <c r="E355" s="126">
        <v>2193218.47</v>
      </c>
      <c r="F355" s="127">
        <f>E355/$E$4*100</f>
        <v>0.0141568200385471</v>
      </c>
      <c r="G355" s="41"/>
      <c r="H355" s="93"/>
      <c r="I355" s="43"/>
      <c r="J355" s="43"/>
      <c r="K355" s="44"/>
      <c r="L355" s="44"/>
      <c r="M355" s="44"/>
      <c r="N355" s="1"/>
    </row>
    <row r="356" spans="1:8" ht="12" customHeight="1" thickBot="1">
      <c r="A356" s="53"/>
      <c r="B356" s="132"/>
      <c r="C356" s="133"/>
      <c r="D356" s="134"/>
      <c r="E356" s="135"/>
      <c r="F356" s="136"/>
      <c r="G356" s="36"/>
      <c r="H356" s="96"/>
    </row>
    <row r="357" spans="1:13" ht="40.5" customHeight="1" thickBot="1">
      <c r="A357" s="32"/>
      <c r="B357" s="33">
        <v>16</v>
      </c>
      <c r="C357" s="139" t="s">
        <v>64</v>
      </c>
      <c r="D357" s="102" t="s">
        <v>63</v>
      </c>
      <c r="E357" s="34">
        <f>SUM(E358)</f>
        <v>75388500</v>
      </c>
      <c r="F357" s="35">
        <f>E357/$E$4*100</f>
        <v>0.48661883988055604</v>
      </c>
      <c r="G357" s="56"/>
      <c r="H357" s="98" t="s">
        <v>54</v>
      </c>
      <c r="I357" s="42"/>
      <c r="J357" s="43"/>
      <c r="K357" s="44"/>
      <c r="L357" s="44"/>
      <c r="M357" s="1"/>
    </row>
    <row r="358" spans="1:14" ht="12.75" customHeight="1">
      <c r="A358" s="26"/>
      <c r="B358" s="120"/>
      <c r="C358" s="129" t="s">
        <v>65</v>
      </c>
      <c r="D358" s="137">
        <v>43743</v>
      </c>
      <c r="E358" s="126">
        <v>75388500</v>
      </c>
      <c r="F358" s="127">
        <f>E358/$E$4*100</f>
        <v>0.48661883988055604</v>
      </c>
      <c r="G358" s="41"/>
      <c r="H358" s="93"/>
      <c r="I358" s="43"/>
      <c r="J358" s="43"/>
      <c r="K358" s="44"/>
      <c r="L358" s="44"/>
      <c r="M358" s="44"/>
      <c r="N358" s="1"/>
    </row>
    <row r="359" spans="1:8" ht="12" customHeight="1" thickBot="1">
      <c r="A359" s="26"/>
      <c r="B359" s="45"/>
      <c r="C359" s="46"/>
      <c r="D359" s="47"/>
      <c r="E359" s="48"/>
      <c r="F359" s="54"/>
      <c r="G359" s="9"/>
      <c r="H359" s="96"/>
    </row>
    <row r="360" spans="1:8" s="25" customFormat="1" ht="15.75" customHeight="1" thickBot="1" thickTop="1">
      <c r="A360" s="61" t="s">
        <v>12</v>
      </c>
      <c r="B360" s="162" t="s">
        <v>13</v>
      </c>
      <c r="C360" s="163"/>
      <c r="D360" s="163"/>
      <c r="E360" s="62">
        <f>SUM(E361:E363)</f>
        <v>14932818.97</v>
      </c>
      <c r="F360" s="63">
        <f>E360/$E$4*100</f>
        <v>0.09638858769345138</v>
      </c>
      <c r="G360" s="24"/>
      <c r="H360" s="94"/>
    </row>
    <row r="361" spans="1:8" ht="13.5" thickTop="1">
      <c r="A361" s="37"/>
      <c r="B361" s="64"/>
      <c r="C361" s="65" t="s">
        <v>3</v>
      </c>
      <c r="D361" s="66"/>
      <c r="E361" s="67">
        <v>0</v>
      </c>
      <c r="F361" s="68">
        <f>E361/$E$4*100</f>
        <v>0</v>
      </c>
      <c r="G361" s="36"/>
      <c r="H361" s="96"/>
    </row>
    <row r="362" spans="1:8" ht="12.75">
      <c r="A362" s="51"/>
      <c r="B362" s="38"/>
      <c r="C362" s="69" t="s">
        <v>4</v>
      </c>
      <c r="D362" s="70"/>
      <c r="E362" s="39">
        <v>14932818.97</v>
      </c>
      <c r="F362" s="40">
        <f>E362/$E$4*100</f>
        <v>0.09638858769345138</v>
      </c>
      <c r="G362" s="36"/>
      <c r="H362" s="96"/>
    </row>
    <row r="363" spans="1:8" ht="12.75">
      <c r="A363" s="26"/>
      <c r="B363" s="38"/>
      <c r="C363" s="69" t="s">
        <v>19</v>
      </c>
      <c r="D363" s="70"/>
      <c r="E363" s="39">
        <v>0</v>
      </c>
      <c r="F363" s="40">
        <f>E363/$E$4*100</f>
        <v>0</v>
      </c>
      <c r="G363" s="36"/>
      <c r="H363" s="96"/>
    </row>
    <row r="364" spans="1:8" ht="12" customHeight="1" thickBot="1">
      <c r="A364" s="26"/>
      <c r="B364" s="45"/>
      <c r="C364" s="71"/>
      <c r="D364" s="72"/>
      <c r="E364" s="73"/>
      <c r="F364" s="59"/>
      <c r="G364" s="9"/>
      <c r="H364" s="96"/>
    </row>
    <row r="365" spans="1:8" s="25" customFormat="1" ht="18" customHeight="1" thickBot="1" thickTop="1">
      <c r="A365" s="74" t="s">
        <v>14</v>
      </c>
      <c r="B365" s="162" t="s">
        <v>15</v>
      </c>
      <c r="C365" s="163"/>
      <c r="D365" s="163"/>
      <c r="E365" s="75">
        <v>2384897.28</v>
      </c>
      <c r="F365" s="63">
        <f>E365/$E$4*100</f>
        <v>0.015394071345469048</v>
      </c>
      <c r="G365" s="24"/>
      <c r="H365" s="94"/>
    </row>
    <row r="366" spans="1:7" ht="13.5" thickTop="1">
      <c r="A366" s="76"/>
      <c r="B366" s="76"/>
      <c r="C366" s="77"/>
      <c r="D366" s="78"/>
      <c r="E366" s="79"/>
      <c r="F366" s="80"/>
      <c r="G366" s="9"/>
    </row>
    <row r="367" spans="3:7" ht="12.75">
      <c r="C367" s="81"/>
      <c r="D367" s="82"/>
      <c r="E367" s="83"/>
      <c r="F367" s="84"/>
      <c r="G367" s="9"/>
    </row>
    <row r="368" ht="12.75">
      <c r="G368" s="9"/>
    </row>
    <row r="369" ht="12.75">
      <c r="G369" s="9"/>
    </row>
    <row r="370" ht="12.75">
      <c r="G370" s="9"/>
    </row>
  </sheetData>
  <sheetProtection/>
  <mergeCells count="11">
    <mergeCell ref="C353:D353"/>
    <mergeCell ref="B360:D360"/>
    <mergeCell ref="B365:D365"/>
    <mergeCell ref="C170:D170"/>
    <mergeCell ref="C297:D297"/>
    <mergeCell ref="C166:D166"/>
    <mergeCell ref="A1:F1"/>
    <mergeCell ref="A2:F2"/>
    <mergeCell ref="B4:D4"/>
    <mergeCell ref="B6:D6"/>
    <mergeCell ref="C15:D15"/>
  </mergeCells>
  <printOptions/>
  <pageMargins left="0.7874015748031497" right="0.7874015748031497" top="0.4724409448818898" bottom="0.5511811023622047" header="0.31496062992125984" footer="0.2755905511811024"/>
  <pageSetup horizontalDpi="1200" verticalDpi="1200" orientation="portrait" paperSize="9" scale="64" r:id="rId1"/>
  <headerFooter alignWithMargins="0">
    <oddFooter>&amp;C&amp;D&amp;R&amp;P z &amp;N</oddFooter>
  </headerFooter>
  <rowBreaks count="3" manualBreakCount="3">
    <brk id="169" max="5" man="1"/>
    <brk id="263" max="5" man="1"/>
    <brk id="3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kucinsm</cp:lastModifiedBy>
  <cp:lastPrinted>2018-01-12T13:48:33Z</cp:lastPrinted>
  <dcterms:created xsi:type="dcterms:W3CDTF">1999-06-07T12:42:01Z</dcterms:created>
  <dcterms:modified xsi:type="dcterms:W3CDTF">2018-01-12T13:48:34Z</dcterms:modified>
  <cp:category/>
  <cp:version/>
  <cp:contentType/>
  <cp:contentStatus/>
</cp:coreProperties>
</file>