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'RptMiesięczny'!$A$3:$E$29</definedName>
  </definedNames>
  <calcPr fullCalcOnLoad="1"/>
</workbook>
</file>

<file path=xl/sharedStrings.xml><?xml version="1.0" encoding="utf-8"?>
<sst xmlns="http://schemas.openxmlformats.org/spreadsheetml/2006/main" count="63" uniqueCount="63">
  <si>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</si>
  <si>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</si>
  <si>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</si>
  <si>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</si>
  <si>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</si>
  <si>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</si>
  <si>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</si>
  <si>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</si>
  <si>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</si>
  <si>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</si>
  <si>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</si>
  <si>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</si>
  <si>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</si>
  <si>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</si>
  <si>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</si>
  <si>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</si>
  <si>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</si>
  <si>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</si>
  <si>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</si>
  <si>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</si>
  <si>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</si>
  <si>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</si>
  <si>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</si>
  <si>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</si>
  <si>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</si>
  <si>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</si>
  <si>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</si>
  <si>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</si>
  <si>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</si>
  <si>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</si>
  <si>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</si>
  <si>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</si>
  <si>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</si>
  <si>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</si>
  <si>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</si>
  <si>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</si>
  <si>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13</t>
  </si>
  <si>
    <t>Obligacje i inne dłużne papiery wartościowe, emitowane przez jednostki
samorządu terytorialnego lub ich związki, będące przedmiotem oferty publicznej</t>
  </si>
  <si>
    <r>
      <t>Będące przedmiotem oferty publicznej na terytorium Rzeczypospolitej Polskiej obligacje i inne dłużne papiery wartościowe, inne niż papiery wartościowe, 
o których mowa w art. 141 pkt 15 i 21 ustawy z dnia 28 sierpnia 1997 r. 
"</t>
    </r>
    <r>
      <rPr>
        <i/>
        <sz val="9"/>
        <rFont val="Arial"/>
        <family val="2"/>
      </rPr>
      <t>o organizacji i funkcjonowaniu funduszy emerytalnych"</t>
    </r>
  </si>
  <si>
    <t>14</t>
  </si>
  <si>
    <t>15</t>
  </si>
  <si>
    <t>16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</si>
  <si>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</si>
  <si>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</si>
  <si>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</si>
  <si>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</si>
  <si>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</si>
  <si>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</si>
  <si>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</si>
  <si>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</si>
  <si>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</si>
  <si>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141.1.20b</t>
  </si>
  <si>
    <t>141.1.21</t>
  </si>
  <si>
    <t>141.1.22</t>
  </si>
  <si>
    <t>141.1.25</t>
  </si>
  <si>
    <t>141.1.26</t>
  </si>
  <si>
    <t>141.1.29</t>
  </si>
  <si>
    <t>141.1.32</t>
  </si>
  <si>
    <t>141.1.34</t>
  </si>
  <si>
    <t>Akcje, prawa poboru i prawa do akcji, będące przedmiotem oferty publicznej na
terytorium Rzeczypospolitej Polskiej</t>
  </si>
  <si>
    <r>
      <t>Dłużne papiery wartościowe, których emitent może ograniczyć swoją odpowiedzialność za zobowiązania z nich wynikające do kwoty przychodów lub wartości majątku przedsięwzięcia, do których obligatariuszowi służy prawo pierwszeństwa przed innymi wierzycielami emitenta i których emitentami mogą być następujące podmioty mające siedzibę na terytorium państw, o których mowa art. 141 ust. 4 ustawy z dnia 28 sierpnia 1997 r. "</t>
    </r>
    <r>
      <rPr>
        <i/>
        <sz val="9"/>
        <rFont val="Arial"/>
        <family val="2"/>
      </rPr>
      <t>o organizacji i funkcjonowaniu funduszy emerytalnych</t>
    </r>
    <r>
      <rPr>
        <sz val="9"/>
        <rFont val="Arial"/>
        <family val="2"/>
      </rPr>
      <t>":
b) banki lub instytucje kredytowe, realizujące w szczególności programy rządowe, w tym realizowane z wykorzystaniem środków pochodzących z funduszy Unii Europejskiej oraz międzynarodowych instytucji finansowych, infrastrukturalne, a także związane z rozwojem sektora małych i średnich przedsiębiorstw</t>
    </r>
  </si>
  <si>
    <t>Kwity depozytowe dopuszczone do obrotu na rynku regulowanym w państwach innych niż Rzeczpospolita Polska</t>
  </si>
  <si>
    <t>Wycena na dzień: 31 stycznia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</si>
</sst>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0" fontId="3" fillId="0" borderId="13" xfId="0" applyFont="1" applyBorder="1" applyAlignment="1">
      <alignment vertical="top" wrapText="1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13.00390625" style="47" customWidth="1"/>
    <col min="6" max="6" width="14.375" style="47" hidden="1" customWidth="1"/>
    <col min="7" max="7" width="15.875" style="15" hidden="1" customWidth="1"/>
    <col min="8" max="8" width="16.375" style="56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4" t="s">
        <v>28</v>
      </c>
      <c r="B3" s="65"/>
      <c r="C3" s="65"/>
      <c r="D3" s="65"/>
      <c r="E3" s="66"/>
      <c r="F3" s="47"/>
      <c r="G3" s="18"/>
      <c r="H3" s="57"/>
    </row>
    <row r="4" spans="1:5" ht="15" customHeight="1" thickBot="1">
      <c r="A4" s="67" t="s">
        <v>62</v>
      </c>
      <c r="B4" s="68"/>
      <c r="C4" s="68"/>
      <c r="D4" s="68"/>
      <c r="E4" s="69"/>
    </row>
    <row r="5" spans="1:10" ht="13.5" thickBot="1" thickTop="1">
      <c r="A5" s="21"/>
      <c r="B5" s="22"/>
      <c r="C5" s="23"/>
      <c r="D5" s="24" t="s">
        <v>1</v>
      </c>
      <c r="E5" s="25" t="s">
        <v>2</v>
      </c>
      <c r="G5" s="59"/>
      <c r="J5" s="16"/>
    </row>
    <row r="6" spans="1:10" s="20" customFormat="1" ht="16.5" customHeight="1" thickBot="1" thickTop="1">
      <c r="A6" s="26" t="s">
        <v>5</v>
      </c>
      <c r="B6" s="72" t="s">
        <v>6</v>
      </c>
      <c r="C6" s="73"/>
      <c r="D6" s="27">
        <f>SUM(D7:D22)</f>
        <v>15883542116.730003</v>
      </c>
      <c r="E6" s="28">
        <f>ROUND(D6/D29*100,2)</f>
        <v>99.92</v>
      </c>
      <c r="F6" s="47"/>
      <c r="G6" s="60" t="s">
        <v>42</v>
      </c>
      <c r="H6" s="57"/>
      <c r="J6" s="19"/>
    </row>
    <row r="7" spans="1:10" ht="66" customHeight="1" thickTop="1">
      <c r="A7" s="29"/>
      <c r="B7" s="1" t="s">
        <v>13</v>
      </c>
      <c r="C7" s="30" t="s">
        <v>33</v>
      </c>
      <c r="D7" s="2">
        <v>741532958.62</v>
      </c>
      <c r="E7" s="3">
        <f aca="true" t="shared" si="0" ref="E7:E22">ROUND(D7/$D$29*100,2)</f>
        <v>4.66</v>
      </c>
      <c r="G7" s="61" t="s">
        <v>43</v>
      </c>
      <c r="J7" s="19"/>
    </row>
    <row r="8" spans="1:10" ht="90.75" customHeight="1">
      <c r="A8" s="29"/>
      <c r="B8" s="1" t="s">
        <v>14</v>
      </c>
      <c r="C8" s="30" t="s">
        <v>32</v>
      </c>
      <c r="D8" s="2">
        <v>21.82</v>
      </c>
      <c r="E8" s="3">
        <f t="shared" si="0"/>
        <v>0</v>
      </c>
      <c r="G8" s="61" t="s">
        <v>44</v>
      </c>
      <c r="J8" s="19"/>
    </row>
    <row r="9" spans="1:10" ht="40.5" customHeight="1">
      <c r="A9" s="29"/>
      <c r="B9" s="1" t="s">
        <v>11</v>
      </c>
      <c r="C9" s="30" t="s">
        <v>22</v>
      </c>
      <c r="D9" s="2">
        <v>12855991019.77</v>
      </c>
      <c r="E9" s="3">
        <f t="shared" si="0"/>
        <v>80.88</v>
      </c>
      <c r="G9" s="61" t="s">
        <v>45</v>
      </c>
      <c r="J9" s="19"/>
    </row>
    <row r="10" spans="1:10" ht="27.75" customHeight="1">
      <c r="A10" s="29"/>
      <c r="B10" s="1" t="s">
        <v>15</v>
      </c>
      <c r="C10" s="30" t="s">
        <v>59</v>
      </c>
      <c r="D10" s="2">
        <v>3973769.26</v>
      </c>
      <c r="E10" s="3">
        <f t="shared" si="0"/>
        <v>0.02</v>
      </c>
      <c r="G10" s="61" t="s">
        <v>46</v>
      </c>
      <c r="J10" s="19"/>
    </row>
    <row r="11" spans="1:10" ht="42" customHeight="1">
      <c r="A11" s="29"/>
      <c r="B11" s="1" t="s">
        <v>16</v>
      </c>
      <c r="C11" s="30" t="s">
        <v>29</v>
      </c>
      <c r="D11" s="2">
        <v>1092587087.26</v>
      </c>
      <c r="E11" s="3">
        <f t="shared" si="0"/>
        <v>6.87</v>
      </c>
      <c r="G11" s="61" t="s">
        <v>47</v>
      </c>
      <c r="J11" s="19"/>
    </row>
    <row r="12" spans="1:10" ht="17.25" customHeight="1">
      <c r="A12" s="31"/>
      <c r="B12" s="1" t="s">
        <v>17</v>
      </c>
      <c r="C12" s="30" t="s">
        <v>20</v>
      </c>
      <c r="D12" s="2">
        <v>5116969.58</v>
      </c>
      <c r="E12" s="3">
        <f t="shared" si="0"/>
        <v>0.03</v>
      </c>
      <c r="G12" s="61" t="s">
        <v>48</v>
      </c>
      <c r="J12" s="19"/>
    </row>
    <row r="13" spans="1:10" ht="29.25" customHeight="1">
      <c r="A13" s="31"/>
      <c r="B13" s="1" t="s">
        <v>18</v>
      </c>
      <c r="C13" s="30" t="s">
        <v>37</v>
      </c>
      <c r="D13" s="2">
        <v>33147900</v>
      </c>
      <c r="E13" s="3">
        <f t="shared" si="0"/>
        <v>0.21</v>
      </c>
      <c r="G13" s="61" t="s">
        <v>49</v>
      </c>
      <c r="J13" s="19"/>
    </row>
    <row r="14" spans="1:10" ht="28.5" customHeight="1">
      <c r="A14" s="31"/>
      <c r="B14" s="1" t="s">
        <v>19</v>
      </c>
      <c r="C14" s="30" t="s">
        <v>34</v>
      </c>
      <c r="D14" s="2">
        <v>16537309.04</v>
      </c>
      <c r="E14" s="3">
        <f t="shared" si="0"/>
        <v>0.1</v>
      </c>
      <c r="G14" s="61" t="s">
        <v>50</v>
      </c>
      <c r="J14" s="19"/>
    </row>
    <row r="15" spans="1:10" ht="141" customHeight="1">
      <c r="A15" s="31"/>
      <c r="B15" s="1" t="s">
        <v>23</v>
      </c>
      <c r="C15" s="30" t="s">
        <v>60</v>
      </c>
      <c r="D15" s="2">
        <v>124783222.82</v>
      </c>
      <c r="E15" s="3">
        <f t="shared" si="0"/>
        <v>0.78</v>
      </c>
      <c r="G15" s="61" t="s">
        <v>51</v>
      </c>
      <c r="H15" s="58"/>
      <c r="J15" s="19"/>
    </row>
    <row r="16" spans="1:10" ht="55.5" customHeight="1">
      <c r="A16" s="31"/>
      <c r="B16" s="1" t="s">
        <v>24</v>
      </c>
      <c r="C16" s="30" t="s">
        <v>21</v>
      </c>
      <c r="D16" s="2">
        <v>6242648.36</v>
      </c>
      <c r="E16" s="3">
        <f t="shared" si="0"/>
        <v>0.04</v>
      </c>
      <c r="G16" s="61" t="s">
        <v>52</v>
      </c>
      <c r="J16" s="19"/>
    </row>
    <row r="17" spans="1:10" ht="78" customHeight="1">
      <c r="A17" s="31"/>
      <c r="B17" s="1" t="s">
        <v>26</v>
      </c>
      <c r="C17" s="30" t="s">
        <v>35</v>
      </c>
      <c r="D17" s="2">
        <v>50191900</v>
      </c>
      <c r="E17" s="3">
        <f t="shared" si="0"/>
        <v>0.32</v>
      </c>
      <c r="G17" s="61" t="s">
        <v>53</v>
      </c>
      <c r="J17" s="19"/>
    </row>
    <row r="18" spans="1:10" ht="66" customHeight="1">
      <c r="A18" s="31"/>
      <c r="B18" s="1" t="s">
        <v>27</v>
      </c>
      <c r="C18" s="30" t="s">
        <v>30</v>
      </c>
      <c r="D18" s="2">
        <v>690691303.04</v>
      </c>
      <c r="E18" s="3">
        <f t="shared" si="0"/>
        <v>4.35</v>
      </c>
      <c r="G18" s="61" t="s">
        <v>54</v>
      </c>
      <c r="J18" s="19"/>
    </row>
    <row r="19" spans="1:10" ht="53.25" customHeight="1">
      <c r="A19" s="31"/>
      <c r="B19" s="1" t="s">
        <v>36</v>
      </c>
      <c r="C19" s="30" t="s">
        <v>38</v>
      </c>
      <c r="D19" s="2">
        <v>85533150</v>
      </c>
      <c r="E19" s="3">
        <f t="shared" si="0"/>
        <v>0.54</v>
      </c>
      <c r="G19" s="61" t="s">
        <v>55</v>
      </c>
      <c r="J19" s="19"/>
    </row>
    <row r="20" spans="1:10" ht="18" customHeight="1">
      <c r="A20" s="31"/>
      <c r="B20" s="1" t="s">
        <v>39</v>
      </c>
      <c r="C20" s="30" t="s">
        <v>25</v>
      </c>
      <c r="D20" s="2">
        <v>96840267.89</v>
      </c>
      <c r="E20" s="3">
        <f t="shared" si="0"/>
        <v>0.61</v>
      </c>
      <c r="G20" s="61" t="s">
        <v>56</v>
      </c>
      <c r="J20" s="19"/>
    </row>
    <row r="21" spans="1:10" ht="27.75" customHeight="1">
      <c r="A21" s="31"/>
      <c r="B21" s="1" t="s">
        <v>40</v>
      </c>
      <c r="C21" s="55" t="s">
        <v>61</v>
      </c>
      <c r="D21" s="8">
        <v>4847589.27</v>
      </c>
      <c r="E21" s="3">
        <f t="shared" si="0"/>
        <v>0.03</v>
      </c>
      <c r="G21" s="61" t="s">
        <v>57</v>
      </c>
      <c r="J21" s="19"/>
    </row>
    <row r="22" spans="1:11" ht="52.5" customHeight="1" thickBot="1">
      <c r="A22" s="31"/>
      <c r="B22" s="1" t="s">
        <v>41</v>
      </c>
      <c r="C22" s="30" t="s">
        <v>31</v>
      </c>
      <c r="D22" s="2">
        <v>75525000</v>
      </c>
      <c r="E22" s="3">
        <f t="shared" si="0"/>
        <v>0.48</v>
      </c>
      <c r="G22" s="61" t="s">
        <v>58</v>
      </c>
      <c r="J22" s="19"/>
      <c r="K22" s="16"/>
    </row>
    <row r="23" spans="1:11" s="20" customFormat="1" ht="16.5" customHeight="1" thickBot="1" thickTop="1">
      <c r="A23" s="26" t="s">
        <v>7</v>
      </c>
      <c r="B23" s="72" t="s">
        <v>10</v>
      </c>
      <c r="C23" s="73"/>
      <c r="D23" s="32">
        <f>D24+D25+D26</f>
        <v>8018702.17</v>
      </c>
      <c r="E23" s="28">
        <f>D23/$D$29*100</f>
        <v>0.050444419929139735</v>
      </c>
      <c r="F23" s="47"/>
      <c r="G23" s="18"/>
      <c r="H23" s="56"/>
      <c r="J23" s="19"/>
      <c r="K23" s="19"/>
    </row>
    <row r="24" spans="1:11" ht="12.75" customHeight="1" thickTop="1">
      <c r="A24" s="31"/>
      <c r="B24" s="33"/>
      <c r="C24" s="4" t="s">
        <v>4</v>
      </c>
      <c r="D24" s="5">
        <v>0</v>
      </c>
      <c r="E24" s="6">
        <f>ROUND(D24/$D$29*100,2)</f>
        <v>0</v>
      </c>
      <c r="J24" s="19"/>
      <c r="K24" s="16"/>
    </row>
    <row r="25" spans="1:12" ht="12.75" customHeight="1">
      <c r="A25" s="34"/>
      <c r="B25" s="35"/>
      <c r="C25" s="7" t="s">
        <v>3</v>
      </c>
      <c r="D25" s="2">
        <v>8018702.17</v>
      </c>
      <c r="E25" s="2">
        <f>ROUND(D25/$D$29*100,2)</f>
        <v>0.05</v>
      </c>
      <c r="H25" s="57"/>
      <c r="J25" s="19"/>
      <c r="K25" s="16"/>
      <c r="L25" s="16"/>
    </row>
    <row r="26" spans="1:10" ht="12.75" customHeight="1" thickBot="1">
      <c r="A26" s="36"/>
      <c r="B26" s="37"/>
      <c r="C26" s="7" t="s">
        <v>12</v>
      </c>
      <c r="D26" s="8">
        <v>0</v>
      </c>
      <c r="E26" s="9">
        <f>ROUND(D26/$D$29*100,2)</f>
        <v>0</v>
      </c>
      <c r="H26" s="57"/>
      <c r="J26" s="19"/>
    </row>
    <row r="27" spans="1:10" s="20" customFormat="1" ht="16.5" customHeight="1" thickBot="1" thickTop="1">
      <c r="A27" s="26" t="s">
        <v>8</v>
      </c>
      <c r="B27" s="70" t="s">
        <v>9</v>
      </c>
      <c r="C27" s="71"/>
      <c r="D27" s="38">
        <f>12899586.58-780017.6-7533939.89-33099.35</f>
        <v>4552529.740000001</v>
      </c>
      <c r="E27" s="28">
        <f>ROUND((D27/$D$29)*100,4)</f>
        <v>0.0286</v>
      </c>
      <c r="F27" s="47"/>
      <c r="G27" s="18"/>
      <c r="H27" s="56"/>
      <c r="J27" s="19"/>
    </row>
    <row r="28" spans="1:10" ht="5.25" customHeight="1" thickBot="1" thickTop="1">
      <c r="A28" s="39"/>
      <c r="B28" s="40"/>
      <c r="C28" s="41"/>
      <c r="D28" s="42"/>
      <c r="E28" s="43"/>
      <c r="F28" s="15"/>
      <c r="J28" s="19"/>
    </row>
    <row r="29" spans="1:10" s="20" customFormat="1" ht="18" customHeight="1" thickBot="1" thickTop="1">
      <c r="A29" s="54"/>
      <c r="B29" s="62" t="s">
        <v>0</v>
      </c>
      <c r="C29" s="63"/>
      <c r="D29" s="32">
        <f>D27+D6+D23</f>
        <v>15896113348.640003</v>
      </c>
      <c r="E29" s="27">
        <f>E27+E6+E23</f>
        <v>99.99904441992913</v>
      </c>
      <c r="F29" s="18"/>
      <c r="G29" s="18"/>
      <c r="H29" s="56"/>
      <c r="J29" s="19"/>
    </row>
    <row r="30" spans="1:10" ht="12.75" thickTop="1">
      <c r="A30" s="49"/>
      <c r="B30" s="50"/>
      <c r="C30" s="51"/>
      <c r="D30" s="52"/>
      <c r="E30" s="53"/>
      <c r="F30" s="53"/>
      <c r="J30" s="19"/>
    </row>
    <row r="31" ht="12">
      <c r="J31" s="19"/>
    </row>
    <row r="32" ht="12">
      <c r="J32" s="19"/>
    </row>
    <row r="33" ht="12">
      <c r="J33" s="19"/>
    </row>
    <row r="38" ht="12">
      <c r="D38" s="48"/>
    </row>
  </sheetData>
  <sheetProtection/>
  <mergeCells count="6">
    <mergeCell ref="B29:C29"/>
    <mergeCell ref="A3:E3"/>
    <mergeCell ref="A4:E4"/>
    <mergeCell ref="B27:C27"/>
    <mergeCell ref="B6:C6"/>
    <mergeCell ref="B23:C23"/>
  </mergeCells>
  <printOptions/>
  <pageMargins left="0.82" right="0.75" top="0.5" bottom="0.76" header="0.36" footer="0.5"/>
  <pageSetup fitToHeight="1" fitToWidth="1" horizontalDpi="1200" verticalDpi="1200" orientation="portrait" paperSize="9" scale="74" r:id="rId1"/>
  <headerFooter alignWithMargins="0">
    <oddFooter>&amp;C&amp;D</oddFooter>
  </headerFooter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2017-12-05T13:18:53Z</cp:lastPrinted>
  <dcterms:created xsi:type="dcterms:W3CDTF">1999-06-07T12:42:01Z</dcterms:created>
  <dcterms:modified xsi:type="dcterms:W3CDTF">2018-02-05T14:32:38Z</dcterms:modified>
  <cp:category/>
  <cp:version/>
  <cp:contentType/>
  <cp:contentStatus/>
</cp:coreProperties>
</file>