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externalReferences>
    <externalReference r:id="rId4"/>
  </externalReferences>
  <definedNames>
    <definedName name="_xlnm.Print_Area" localSheetId="0">'RptMiesięczny'!$A$3:$E$26</definedName>
  </definedNames>
  <calcPr fullCalcOnLoad="1"/>
</workbook>
</file>

<file path=xl/sharedStrings.xml><?xml version="1.0" encoding="utf-8"?>
<sst xmlns="http://schemas.openxmlformats.org/spreadsheetml/2006/main" count="54" uniqueCount="54">
  <si>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</si>
  <si>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</si>
  <si>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</si>
  <si>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</si>
  <si>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</si>
  <si>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</si>
  <si>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</si>
  <si>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</si>
  <si>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</si>
  <si>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</si>
  <si>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</si>
  <si>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</si>
  <si>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</si>
  <si>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</si>
  <si>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</si>
  <si>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</si>
  <si>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</si>
  <si>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</si>
  <si>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</si>
  <si>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</si>
  <si>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</si>
  <si>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</si>
  <si>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</si>
  <si>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</si>
  <si>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</si>
  <si>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</si>
  <si>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</si>
  <si>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</si>
  <si>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</si>
  <si>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</si>
  <si>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</si>
  <si>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</si>
  <si>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</si>
  <si>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</si>
  <si>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</si>
  <si>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Obligacje i inne dłużne papiery wartościowe, emitowane przez jednostki
samorządu terytorialnego lub ich związki, będące przedmiotem oferty publicznej</t>
  </si>
  <si>
    <t>14</t>
  </si>
  <si>
    <t>15</t>
  </si>
  <si>
    <t>Art.. Ust</t>
  </si>
  <si>
    <t>141.1.5</t>
  </si>
  <si>
    <t>141.1.6</t>
  </si>
  <si>
    <t>141.1.7</t>
  </si>
  <si>
    <t>141.1.8</t>
  </si>
  <si>
    <t>141.1.9</t>
  </si>
  <si>
    <t>141.1.11</t>
  </si>
  <si>
    <t>141.1.15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</si>
  <si>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</si>
  <si>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</si>
  <si>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</si>
  <si>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</si>
  <si>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</si>
  <si>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</si>
  <si>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</si>
  <si>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Wycena na dzień: 31 sierpnia 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</si>
</sst>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="90" zoomScaleNormal="90" zoomScalePageLayoutView="0" workbookViewId="0" topLeftCell="A1">
      <selection activeCell="C7" sqref="C7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5.875" style="15" hidden="1" customWidth="1"/>
    <col min="8" max="8" width="16.375" style="54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2" t="s">
        <v>27</v>
      </c>
      <c r="B3" s="63"/>
      <c r="C3" s="63"/>
      <c r="D3" s="63"/>
      <c r="E3" s="64"/>
      <c r="F3" s="46"/>
      <c r="G3" s="18"/>
      <c r="H3" s="55"/>
    </row>
    <row r="4" spans="1:5" ht="15" customHeight="1" thickBot="1">
      <c r="A4" s="65" t="s">
        <v>53</v>
      </c>
      <c r="B4" s="66"/>
      <c r="C4" s="66"/>
      <c r="D4" s="66"/>
      <c r="E4" s="67"/>
    </row>
    <row r="5" spans="1:10" ht="13.5" thickBot="1" thickTop="1">
      <c r="A5" s="21"/>
      <c r="B5" s="22"/>
      <c r="C5" s="23"/>
      <c r="D5" s="59" t="s">
        <v>1</v>
      </c>
      <c r="E5" s="24" t="s">
        <v>2</v>
      </c>
      <c r="G5" s="56"/>
      <c r="J5" s="16"/>
    </row>
    <row r="6" spans="1:10" s="20" customFormat="1" ht="16.5" customHeight="1" thickBot="1" thickTop="1">
      <c r="A6" s="25" t="s">
        <v>5</v>
      </c>
      <c r="B6" s="70" t="s">
        <v>6</v>
      </c>
      <c r="C6" s="71"/>
      <c r="D6" s="26">
        <f>SUM(D7:D19)</f>
        <v>14395853155.03</v>
      </c>
      <c r="E6" s="27">
        <f>ROUND(D6/D26*100,2)</f>
        <v>99.78</v>
      </c>
      <c r="F6" s="46"/>
      <c r="G6" s="57" t="s">
        <v>38</v>
      </c>
      <c r="H6" s="55"/>
      <c r="J6" s="19"/>
    </row>
    <row r="7" spans="1:10" ht="66" customHeight="1" thickTop="1">
      <c r="A7" s="28"/>
      <c r="B7" s="1" t="s">
        <v>13</v>
      </c>
      <c r="C7" s="29" t="s">
        <v>32</v>
      </c>
      <c r="D7" s="2">
        <v>976772550.8</v>
      </c>
      <c r="E7" s="3">
        <f aca="true" t="shared" si="0" ref="E7:E19">ROUND(D7/$D$26*100,2)</f>
        <v>6.77</v>
      </c>
      <c r="G7" s="58" t="s">
        <v>39</v>
      </c>
      <c r="J7" s="19"/>
    </row>
    <row r="8" spans="1:10" ht="90.75" customHeight="1">
      <c r="A8" s="28"/>
      <c r="B8" s="1" t="s">
        <v>14</v>
      </c>
      <c r="C8" s="29" t="s">
        <v>31</v>
      </c>
      <c r="D8" s="2">
        <v>195801.17</v>
      </c>
      <c r="E8" s="3">
        <f t="shared" si="0"/>
        <v>0</v>
      </c>
      <c r="G8" s="58" t="s">
        <v>40</v>
      </c>
      <c r="J8" s="19"/>
    </row>
    <row r="9" spans="1:10" ht="40.5" customHeight="1">
      <c r="A9" s="28"/>
      <c r="B9" s="1" t="s">
        <v>11</v>
      </c>
      <c r="C9" s="29" t="s">
        <v>21</v>
      </c>
      <c r="D9" s="2">
        <v>11270158543.74</v>
      </c>
      <c r="E9" s="3">
        <f t="shared" si="0"/>
        <v>78.11</v>
      </c>
      <c r="G9" s="58" t="s">
        <v>41</v>
      </c>
      <c r="J9" s="19"/>
    </row>
    <row r="10" spans="1:10" ht="27.75" customHeight="1">
      <c r="A10" s="28"/>
      <c r="B10" s="1" t="s">
        <v>15</v>
      </c>
      <c r="C10" s="29" t="s">
        <v>52</v>
      </c>
      <c r="D10" s="2">
        <v>1465894.88</v>
      </c>
      <c r="E10" s="3">
        <f t="shared" si="0"/>
        <v>0.01</v>
      </c>
      <c r="G10" s="58" t="s">
        <v>42</v>
      </c>
      <c r="J10" s="19"/>
    </row>
    <row r="11" spans="1:10" ht="42" customHeight="1">
      <c r="A11" s="28"/>
      <c r="B11" s="1" t="s">
        <v>16</v>
      </c>
      <c r="C11" s="29" t="s">
        <v>28</v>
      </c>
      <c r="D11" s="2">
        <v>1114776566.6200001</v>
      </c>
      <c r="E11" s="3">
        <f t="shared" si="0"/>
        <v>7.73</v>
      </c>
      <c r="G11" s="58" t="s">
        <v>43</v>
      </c>
      <c r="J11" s="19"/>
    </row>
    <row r="12" spans="1:10" ht="17.25" customHeight="1">
      <c r="A12" s="30"/>
      <c r="B12" s="1" t="s">
        <v>17</v>
      </c>
      <c r="C12" s="29" t="s">
        <v>19</v>
      </c>
      <c r="D12" s="2">
        <v>3586800</v>
      </c>
      <c r="E12" s="3">
        <f t="shared" si="0"/>
        <v>0.02</v>
      </c>
      <c r="G12" s="58" t="s">
        <v>44</v>
      </c>
      <c r="J12" s="19"/>
    </row>
    <row r="13" spans="1:10" ht="29.25" customHeight="1">
      <c r="A13" s="30"/>
      <c r="B13" s="1" t="s">
        <v>18</v>
      </c>
      <c r="C13" s="29" t="s">
        <v>35</v>
      </c>
      <c r="D13" s="2">
        <v>33501300</v>
      </c>
      <c r="E13" s="3">
        <f t="shared" si="0"/>
        <v>0.23</v>
      </c>
      <c r="G13" s="58" t="s">
        <v>45</v>
      </c>
      <c r="J13" s="19"/>
    </row>
    <row r="14" spans="1:10" ht="28.5" customHeight="1">
      <c r="A14" s="30"/>
      <c r="B14" s="1" t="s">
        <v>22</v>
      </c>
      <c r="C14" s="29" t="s">
        <v>33</v>
      </c>
      <c r="D14" s="2">
        <v>15274931.84</v>
      </c>
      <c r="E14" s="3">
        <f t="shared" si="0"/>
        <v>0.11</v>
      </c>
      <c r="G14" s="58" t="s">
        <v>46</v>
      </c>
      <c r="J14" s="19"/>
    </row>
    <row r="15" spans="1:10" ht="55.5" customHeight="1">
      <c r="A15" s="30"/>
      <c r="B15" s="1" t="s">
        <v>23</v>
      </c>
      <c r="C15" s="29" t="s">
        <v>20</v>
      </c>
      <c r="D15" s="2">
        <v>4703664.86</v>
      </c>
      <c r="E15" s="3">
        <f t="shared" si="0"/>
        <v>0.03</v>
      </c>
      <c r="G15" s="58" t="s">
        <v>47</v>
      </c>
      <c r="J15" s="19"/>
    </row>
    <row r="16" spans="1:10" ht="78" customHeight="1">
      <c r="A16" s="30"/>
      <c r="B16" s="1" t="s">
        <v>25</v>
      </c>
      <c r="C16" s="29" t="s">
        <v>34</v>
      </c>
      <c r="D16" s="2">
        <v>130705470.51</v>
      </c>
      <c r="E16" s="3">
        <f t="shared" si="0"/>
        <v>0.91</v>
      </c>
      <c r="G16" s="58" t="s">
        <v>48</v>
      </c>
      <c r="J16" s="19"/>
    </row>
    <row r="17" spans="1:10" ht="66" customHeight="1">
      <c r="A17" s="30"/>
      <c r="B17" s="1" t="s">
        <v>26</v>
      </c>
      <c r="C17" s="29" t="s">
        <v>29</v>
      </c>
      <c r="D17" s="2">
        <v>454823602.60999995</v>
      </c>
      <c r="E17" s="3">
        <f t="shared" si="0"/>
        <v>3.15</v>
      </c>
      <c r="G17" s="58" t="s">
        <v>49</v>
      </c>
      <c r="J17" s="19"/>
    </row>
    <row r="18" spans="1:10" ht="18" customHeight="1">
      <c r="A18" s="30"/>
      <c r="B18" s="1" t="s">
        <v>36</v>
      </c>
      <c r="C18" s="29" t="s">
        <v>24</v>
      </c>
      <c r="D18" s="2">
        <v>314235528</v>
      </c>
      <c r="E18" s="3">
        <f t="shared" si="0"/>
        <v>2.18</v>
      </c>
      <c r="G18" s="58" t="s">
        <v>50</v>
      </c>
      <c r="J18" s="19"/>
    </row>
    <row r="19" spans="1:11" ht="52.5" customHeight="1" thickBot="1">
      <c r="A19" s="30"/>
      <c r="B19" s="1" t="s">
        <v>37</v>
      </c>
      <c r="C19" s="29" t="s">
        <v>30</v>
      </c>
      <c r="D19" s="2">
        <v>75652500</v>
      </c>
      <c r="E19" s="3">
        <f t="shared" si="0"/>
        <v>0.52</v>
      </c>
      <c r="G19" s="58" t="s">
        <v>51</v>
      </c>
      <c r="J19" s="19"/>
      <c r="K19" s="16"/>
    </row>
    <row r="20" spans="1:11" s="20" customFormat="1" ht="16.5" customHeight="1" thickBot="1" thickTop="1">
      <c r="A20" s="25" t="s">
        <v>7</v>
      </c>
      <c r="B20" s="70" t="s">
        <v>10</v>
      </c>
      <c r="C20" s="71"/>
      <c r="D20" s="31">
        <f>D21+D22+D23</f>
        <v>7430730.5</v>
      </c>
      <c r="E20" s="27">
        <f>D20/$D$26*100</f>
        <v>0.05150196237450565</v>
      </c>
      <c r="F20" s="46"/>
      <c r="G20" s="18"/>
      <c r="H20" s="54"/>
      <c r="J20" s="19"/>
      <c r="K20" s="19"/>
    </row>
    <row r="21" spans="1:11" ht="12.75" customHeight="1" thickTop="1">
      <c r="A21" s="30"/>
      <c r="B21" s="32"/>
      <c r="C21" s="4" t="s">
        <v>4</v>
      </c>
      <c r="D21" s="5">
        <v>0</v>
      </c>
      <c r="E21" s="6">
        <f>ROUND(D21/$D$26*100,2)</f>
        <v>0</v>
      </c>
      <c r="J21" s="19"/>
      <c r="K21" s="16"/>
    </row>
    <row r="22" spans="1:12" ht="12.75" customHeight="1">
      <c r="A22" s="33"/>
      <c r="B22" s="34"/>
      <c r="C22" s="7" t="s">
        <v>3</v>
      </c>
      <c r="D22" s="2">
        <v>7430730.5</v>
      </c>
      <c r="E22" s="2">
        <f>ROUND(D22/$D$26*100,2)</f>
        <v>0.05</v>
      </c>
      <c r="H22" s="55"/>
      <c r="J22" s="19"/>
      <c r="K22" s="16"/>
      <c r="L22" s="16"/>
    </row>
    <row r="23" spans="1:10" ht="12.75" customHeight="1" thickBot="1">
      <c r="A23" s="35"/>
      <c r="B23" s="36"/>
      <c r="C23" s="7" t="s">
        <v>12</v>
      </c>
      <c r="D23" s="8">
        <v>0</v>
      </c>
      <c r="E23" s="9">
        <f>ROUND(D23/$D$26*100,2)</f>
        <v>0</v>
      </c>
      <c r="H23" s="55"/>
      <c r="J23" s="19"/>
    </row>
    <row r="24" spans="1:10" s="20" customFormat="1" ht="16.5" customHeight="1" thickBot="1" thickTop="1">
      <c r="A24" s="25" t="s">
        <v>8</v>
      </c>
      <c r="B24" s="68" t="s">
        <v>9</v>
      </c>
      <c r="C24" s="69"/>
      <c r="D24" s="37">
        <f>33556590.11-729045.2-8198638.57+133382.13+6966.9</f>
        <v>24769255.369999997</v>
      </c>
      <c r="E24" s="27">
        <f>ROUND((D24/$D$26)*100,4)</f>
        <v>0.1717</v>
      </c>
      <c r="F24" s="46"/>
      <c r="G24" s="18"/>
      <c r="H24" s="54"/>
      <c r="J24" s="19"/>
    </row>
    <row r="25" spans="1:10" ht="5.25" customHeight="1" thickBot="1" thickTop="1">
      <c r="A25" s="38"/>
      <c r="B25" s="39"/>
      <c r="C25" s="40"/>
      <c r="D25" s="41"/>
      <c r="E25" s="42"/>
      <c r="F25" s="15"/>
      <c r="J25" s="19"/>
    </row>
    <row r="26" spans="1:10" s="20" customFormat="1" ht="18" customHeight="1" thickBot="1" thickTop="1">
      <c r="A26" s="53"/>
      <c r="B26" s="60" t="s">
        <v>0</v>
      </c>
      <c r="C26" s="61"/>
      <c r="D26" s="31">
        <f>D24+D6+D20</f>
        <v>14428053140.900002</v>
      </c>
      <c r="E26" s="26">
        <f>E24+E6+E20</f>
        <v>100.0032019623745</v>
      </c>
      <c r="F26" s="18"/>
      <c r="G26" s="18"/>
      <c r="H26" s="54"/>
      <c r="J26" s="19"/>
    </row>
    <row r="27" spans="1:10" ht="12.75" thickTop="1">
      <c r="A27" s="48"/>
      <c r="B27" s="49"/>
      <c r="C27" s="50"/>
      <c r="D27" s="51"/>
      <c r="E27" s="52"/>
      <c r="F27" s="52"/>
      <c r="J27" s="19"/>
    </row>
    <row r="28" ht="12">
      <c r="J28" s="19"/>
    </row>
    <row r="29" ht="12">
      <c r="J29" s="19"/>
    </row>
    <row r="30" ht="12">
      <c r="J30" s="19"/>
    </row>
    <row r="35" ht="12">
      <c r="D35" s="47"/>
    </row>
  </sheetData>
  <sheetProtection/>
  <mergeCells count="6">
    <mergeCell ref="B26:C26"/>
    <mergeCell ref="A3:E3"/>
    <mergeCell ref="A4:E4"/>
    <mergeCell ref="B24:C24"/>
    <mergeCell ref="B6:C6"/>
    <mergeCell ref="B20:C20"/>
  </mergeCells>
  <printOptions/>
  <pageMargins left="0.82" right="0.75" top="0.5" bottom="0.76" header="0.36" footer="0.5"/>
  <pageSetup fitToHeight="1" fitToWidth="1" horizontalDpi="1200" verticalDpi="1200" orientation="portrait" paperSize="9" scale="73" r:id="rId1"/>
  <headerFooter alignWithMargins="0">
    <oddFooter>&amp;C&amp;D</oddFooter>
  </headerFooter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Kucinski, Marek</cp:lastModifiedBy>
  <cp:lastPrinted>2018-06-12T06:59:15Z</cp:lastPrinted>
  <dcterms:created xsi:type="dcterms:W3CDTF">1999-06-07T12:42:01Z</dcterms:created>
  <dcterms:modified xsi:type="dcterms:W3CDTF">2018-09-05T10:58:33Z</dcterms:modified>
  <cp:category/>
  <cp:version/>
  <cp:contentType/>
  <cp:contentStatus/>
</cp:coreProperties>
</file>