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<sst xmlns="http://schemas.openxmlformats.org/spreadsheetml/2006/main" count="51" uniqueCount="51">
  <si>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</si>
  <si>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</si>
  <si>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</si>
  <si>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</si>
  <si>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</si>
  <si>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</si>
  <si>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</si>
  <si>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</si>
  <si>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</si>
  <si>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</si>
  <si>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</si>
  <si>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</si>
  <si>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</si>
  <si>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</si>
  <si>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</si>
  <si>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</si>
  <si>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</si>
  <si>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</si>
  <si>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</si>
  <si>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</si>
  <si>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</si>
  <si>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</si>
  <si>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</si>
  <si>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</si>
  <si>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</si>
  <si>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</si>
  <si>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</si>
  <si>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</si>
  <si>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</si>
  <si>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</si>
  <si>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</si>
  <si>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</si>
  <si>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</si>
  <si>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</si>
  <si>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</si>
  <si>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</si>
  <si>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</si>
  <si>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</si>
  <si>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</si>
  <si>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</si>
  <si>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</si>
  <si>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</si>
  <si>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</si>
  <si>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</si>
  <si>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</si>
  <si>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</si>
  <si>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</si>
  <si>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</si>
  <si>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</si>
  <si>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</si>
  <si>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Wycena na dzień: 31 października 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</si>
</sst>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1.00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50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SUM(D7:D18)</f>
        <v>13365694007.819998</v>
      </c>
      <c r="E6" s="27">
        <f>ROUND(D6/D25*100,2)</f>
        <v>99.65</v>
      </c>
      <c r="F6" s="46"/>
      <c r="G6" s="57" t="s">
        <v>35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734441954.09</v>
      </c>
      <c r="E7" s="3">
        <f>ROUND(D7/$D$25*100,2)</f>
        <v>5.48</v>
      </c>
      <c r="G7" s="58" t="s">
        <v>36</v>
      </c>
      <c r="J7" s="19"/>
    </row>
    <row r="8" spans="1:11" ht="90.75" customHeight="1">
      <c r="A8" s="28"/>
      <c r="B8" s="1" t="s">
        <v>14</v>
      </c>
      <c r="C8" s="29" t="s">
        <v>31</v>
      </c>
      <c r="D8" s="2">
        <v>293065.7</v>
      </c>
      <c r="E8" s="3">
        <f>ROUND(D8/$D$25*100,2)</f>
        <v>0</v>
      </c>
      <c r="G8" s="58" t="s">
        <v>37</v>
      </c>
      <c r="J8" s="19"/>
      <c r="K8" s="16"/>
    </row>
    <row r="9" spans="1:10" ht="40.5" customHeight="1">
      <c r="A9" s="28"/>
      <c r="B9" s="1" t="s">
        <v>11</v>
      </c>
      <c r="C9" s="29" t="s">
        <v>21</v>
      </c>
      <c r="D9" s="2">
        <v>10135415835.349995</v>
      </c>
      <c r="E9" s="3">
        <f>ROUND(D9/$D$25*100,2)</f>
        <v>75.57</v>
      </c>
      <c r="G9" s="58" t="s">
        <v>38</v>
      </c>
      <c r="J9" s="19"/>
    </row>
    <row r="10" spans="1:10" ht="27.75" customHeight="1">
      <c r="A10" s="28"/>
      <c r="B10" s="1" t="s">
        <v>15</v>
      </c>
      <c r="C10" s="29" t="s">
        <v>48</v>
      </c>
      <c r="D10" s="2">
        <v>4500</v>
      </c>
      <c r="E10" s="3">
        <f>ROUND(D10/$D$25*100,2)</f>
        <v>0</v>
      </c>
      <c r="G10" s="58" t="s">
        <v>39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1089949539.2699997</v>
      </c>
      <c r="E11" s="3">
        <f>ROUND(D11/$D$25*100,2)</f>
        <v>8.13</v>
      </c>
      <c r="G11" s="58" t="s">
        <v>40</v>
      </c>
      <c r="J11" s="19"/>
    </row>
    <row r="12" spans="1:10" ht="17.25" customHeight="1">
      <c r="A12" s="30"/>
      <c r="B12" s="1" t="s">
        <v>49</v>
      </c>
      <c r="C12" s="29" t="s">
        <v>19</v>
      </c>
      <c r="D12" s="2">
        <v>650792.8</v>
      </c>
      <c r="E12" s="3">
        <f>ROUND(D12/$D$25*100,2)</f>
        <v>0</v>
      </c>
      <c r="G12" s="58" t="s">
        <v>41</v>
      </c>
      <c r="J12" s="19"/>
    </row>
    <row r="13" spans="1:10" ht="28.5" customHeight="1">
      <c r="A13" s="30"/>
      <c r="B13" s="1" t="s">
        <v>17</v>
      </c>
      <c r="C13" s="29" t="s">
        <v>33</v>
      </c>
      <c r="D13" s="2">
        <v>11283154.27</v>
      </c>
      <c r="E13" s="3">
        <f>ROUND(D13/$D$25*100,2)</f>
        <v>0.08</v>
      </c>
      <c r="G13" s="58" t="s">
        <v>42</v>
      </c>
      <c r="J13" s="19"/>
    </row>
    <row r="14" spans="1:10" ht="55.5" customHeight="1">
      <c r="A14" s="30"/>
      <c r="B14" s="1" t="s">
        <v>18</v>
      </c>
      <c r="C14" s="29" t="s">
        <v>20</v>
      </c>
      <c r="D14" s="2">
        <v>24063841.54</v>
      </c>
      <c r="E14" s="3">
        <f>ROUND(D14/$D$25*100,2)</f>
        <v>0.18</v>
      </c>
      <c r="G14" s="58" t="s">
        <v>43</v>
      </c>
      <c r="J14" s="19"/>
    </row>
    <row r="15" spans="1:10" ht="78" customHeight="1">
      <c r="A15" s="30"/>
      <c r="B15" s="1" t="s">
        <v>22</v>
      </c>
      <c r="C15" s="29" t="s">
        <v>34</v>
      </c>
      <c r="D15" s="2">
        <v>571710499.63</v>
      </c>
      <c r="E15" s="3">
        <f>ROUND(D15/$D$25*100,2)</f>
        <v>4.26</v>
      </c>
      <c r="G15" s="58" t="s">
        <v>44</v>
      </c>
      <c r="J15" s="19"/>
    </row>
    <row r="16" spans="1:10" ht="66" customHeight="1">
      <c r="A16" s="30"/>
      <c r="B16" s="1" t="s">
        <v>23</v>
      </c>
      <c r="C16" s="29" t="s">
        <v>29</v>
      </c>
      <c r="D16" s="2">
        <v>423716007.03</v>
      </c>
      <c r="E16" s="3">
        <f>ROUND(D16/$D$25*100,2)</f>
        <v>3.16</v>
      </c>
      <c r="G16" s="58" t="s">
        <v>45</v>
      </c>
      <c r="J16" s="19"/>
    </row>
    <row r="17" spans="1:10" ht="18" customHeight="1">
      <c r="A17" s="30"/>
      <c r="B17" s="1" t="s">
        <v>25</v>
      </c>
      <c r="C17" s="29" t="s">
        <v>24</v>
      </c>
      <c r="D17" s="2">
        <v>313873774.29</v>
      </c>
      <c r="E17" s="3">
        <f>ROUND(D17/$D$25*100,2)</f>
        <v>2.34</v>
      </c>
      <c r="G17" s="58" t="s">
        <v>46</v>
      </c>
      <c r="J17" s="19"/>
    </row>
    <row r="18" spans="1:11" ht="52.5" customHeight="1" thickBot="1">
      <c r="A18" s="30"/>
      <c r="B18" s="1" t="s">
        <v>26</v>
      </c>
      <c r="C18" s="29" t="s">
        <v>30</v>
      </c>
      <c r="D18" s="2">
        <v>60291043.85</v>
      </c>
      <c r="E18" s="3">
        <f>ROUND(D18/$D$25*100,2)</f>
        <v>0.45</v>
      </c>
      <c r="G18" s="58" t="s">
        <v>47</v>
      </c>
      <c r="J18" s="19"/>
      <c r="K18" s="16"/>
    </row>
    <row r="19" spans="1:11" s="20" customFormat="1" ht="16.5" customHeight="1" thickBot="1" thickTop="1">
      <c r="A19" s="25" t="s">
        <v>7</v>
      </c>
      <c r="B19" s="70" t="s">
        <v>10</v>
      </c>
      <c r="C19" s="71"/>
      <c r="D19" s="31">
        <f>D20+D21+D22</f>
        <v>7104271.03</v>
      </c>
      <c r="E19" s="27">
        <f>D19/$D$25*100</f>
        <v>0.05296826503407836</v>
      </c>
      <c r="F19" s="46"/>
      <c r="G19" s="18"/>
      <c r="H19" s="54"/>
      <c r="J19" s="19"/>
      <c r="K19" s="19"/>
    </row>
    <row r="20" spans="1:11" ht="12.75" customHeight="1" thickTop="1">
      <c r="A20" s="30"/>
      <c r="B20" s="32"/>
      <c r="C20" s="4" t="s">
        <v>4</v>
      </c>
      <c r="D20" s="5">
        <v>0</v>
      </c>
      <c r="E20" s="6">
        <f>ROUND(D20/$D$25*100,2)</f>
        <v>0</v>
      </c>
      <c r="J20" s="19"/>
      <c r="K20" s="16"/>
    </row>
    <row r="21" spans="1:12" ht="12.75" customHeight="1">
      <c r="A21" s="33"/>
      <c r="B21" s="34"/>
      <c r="C21" s="7" t="s">
        <v>3</v>
      </c>
      <c r="D21" s="2">
        <v>7104271.03</v>
      </c>
      <c r="E21" s="2">
        <f>ROUND(D21/$D$25*100,2)</f>
        <v>0.05</v>
      </c>
      <c r="H21" s="55"/>
      <c r="J21" s="19"/>
      <c r="K21" s="16"/>
      <c r="L21" s="16"/>
    </row>
    <row r="22" spans="1:10" ht="12.75" customHeight="1" thickBot="1">
      <c r="A22" s="35"/>
      <c r="B22" s="36"/>
      <c r="C22" s="7" t="s">
        <v>12</v>
      </c>
      <c r="D22" s="8">
        <v>0</v>
      </c>
      <c r="E22" s="9">
        <f>ROUND(D22/$D$25*100,2)</f>
        <v>0</v>
      </c>
      <c r="H22" s="55"/>
      <c r="J22" s="19"/>
    </row>
    <row r="23" spans="1:10" s="20" customFormat="1" ht="16.5" customHeight="1" thickBot="1" thickTop="1">
      <c r="A23" s="25" t="s">
        <v>8</v>
      </c>
      <c r="B23" s="68" t="s">
        <v>9</v>
      </c>
      <c r="C23" s="69"/>
      <c r="D23" s="37">
        <f>45877345.71-462828.32-6022203.66+125301.53</f>
        <v>39517615.260000005</v>
      </c>
      <c r="E23" s="27">
        <f>ROUND((D23/$D$25)*100,4)</f>
        <v>0.2946</v>
      </c>
      <c r="F23" s="46"/>
      <c r="G23" s="18"/>
      <c r="H23" s="54"/>
      <c r="J23" s="19"/>
    </row>
    <row r="24" spans="1:10" ht="5.25" customHeight="1" thickBot="1" thickTop="1">
      <c r="A24" s="38"/>
      <c r="B24" s="39"/>
      <c r="C24" s="40"/>
      <c r="D24" s="41"/>
      <c r="E24" s="42"/>
      <c r="F24" s="15"/>
      <c r="J24" s="19"/>
    </row>
    <row r="25" spans="1:10" s="20" customFormat="1" ht="18" customHeight="1" thickBot="1" thickTop="1">
      <c r="A25" s="53"/>
      <c r="B25" s="60" t="s">
        <v>0</v>
      </c>
      <c r="C25" s="61"/>
      <c r="D25" s="31">
        <f>D23+D6+D19</f>
        <v>13412315894.109999</v>
      </c>
      <c r="E25" s="26">
        <f>E23+E6+E19</f>
        <v>99.99756826503409</v>
      </c>
      <c r="F25" s="18"/>
      <c r="G25" s="18"/>
      <c r="H25" s="54"/>
      <c r="J25" s="19"/>
    </row>
    <row r="26" spans="1:10" ht="12.75" thickTop="1">
      <c r="A26" s="48"/>
      <c r="B26" s="49"/>
      <c r="C26" s="50"/>
      <c r="D26" s="51"/>
      <c r="E26" s="52"/>
      <c r="F26" s="52"/>
      <c r="J26" s="19"/>
    </row>
    <row r="27" ht="12">
      <c r="J27" s="19"/>
    </row>
    <row r="28" ht="12">
      <c r="J28" s="19"/>
    </row>
    <row r="29" ht="12">
      <c r="J29" s="19"/>
    </row>
    <row r="34" ht="12">
      <c r="D34" s="47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Marek Kuciński</cp:lastModifiedBy>
  <cp:lastPrinted>2019-08-05T10:33:51Z</cp:lastPrinted>
  <dcterms:created xsi:type="dcterms:W3CDTF">1999-06-07T12:42:01Z</dcterms:created>
  <dcterms:modified xsi:type="dcterms:W3CDTF">2019-11-07T07:51:45Z</dcterms:modified>
  <cp:category/>
  <cp:version/>
  <cp:contentType/>
  <cp:contentStatus/>
</cp:coreProperties>
</file>