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120" activeTab="0"/>
  </bookViews>
  <sheets>
    <sheet name="Arkusz1" sheetId="1" r:id="rId1"/>
  </sheets>
  <definedNames>
    <definedName name="_xlnm.Print_Area" localSheetId="0">'Arkusz1'!$A$1:$F$294</definedName>
  </definedNames>
  <calcPr fullCalcOnLoad="1"/>
</workbook>
</file>

<file path=xl/sharedStrings.xml><?xml version="1.0" encoding="utf-8"?>
<sst xmlns="http://schemas.openxmlformats.org/spreadsheetml/2006/main" count="330" uniqueCount="303">
  <si>
    <t>(zł)</t>
  </si>
  <si>
    <t>(%)</t>
  </si>
  <si>
    <t>AKTYWA</t>
  </si>
  <si>
    <t xml:space="preserve">   - na rachunku podstawowym</t>
  </si>
  <si>
    <t xml:space="preserve">   - na rachunkach przeliczeniowych</t>
  </si>
  <si>
    <t>Polski Koncern Naftowy ORLEN S.A.</t>
  </si>
  <si>
    <t>KGHM Polska Miedź S.A.</t>
  </si>
  <si>
    <t>Bank Polska Kasa Opieki S.A.</t>
  </si>
  <si>
    <t>Powszechna Kasa Oszczędności Bank Polski S.A.</t>
  </si>
  <si>
    <t>I</t>
  </si>
  <si>
    <t>Portfel inwestycyjny</t>
  </si>
  <si>
    <t>Certyfikaty inwestycyjne emitowane przez fundusze inwestycyjne zamknięte</t>
  </si>
  <si>
    <t>II</t>
  </si>
  <si>
    <t xml:space="preserve">Środki pieniężne </t>
  </si>
  <si>
    <t>III</t>
  </si>
  <si>
    <t>Należności</t>
  </si>
  <si>
    <t>Powszechny Zakład Ubezpieczeń S.A.</t>
  </si>
  <si>
    <t>PGE Polska Grupa Energetyczna S.A.</t>
  </si>
  <si>
    <t xml:space="preserve">   - na innych rachunkach w walutach obcych</t>
  </si>
  <si>
    <t>mBank S.A.</t>
  </si>
  <si>
    <t>Polskie Górnictwo Naftowe i Gazownictwo S.A.</t>
  </si>
  <si>
    <t>Cyfrowy Polsat S.A.</t>
  </si>
  <si>
    <t>ING Bank Śląski S.A.</t>
  </si>
  <si>
    <t>Grupa KĘTY S.A.</t>
  </si>
  <si>
    <t>Inter Cars S.A.</t>
  </si>
  <si>
    <t>Akcje spółek notowanych na rynku regulowanym na terytorium Rzeczypospolitej Polskiej oraz obligacje zamienne na akcje tych spółek, a także notowane na tym rynku prawa poboru i prawa do akcji</t>
  </si>
  <si>
    <t>Alior Bank S.A.</t>
  </si>
  <si>
    <t>MOL Magyar Olaj - és Gázipari Részvénytársaság</t>
  </si>
  <si>
    <t>Listy zastawne</t>
  </si>
  <si>
    <t>Akcje spółek notowane na rynku regulowanym w państwach innych niż Rzeczpospolita Polska oraz obligacje zamienne na akcje tych spółek, a także notowane na tych rynkach prawa poboru i prawa do akcji</t>
  </si>
  <si>
    <t>Bank Millennium S.A.</t>
  </si>
  <si>
    <t>LPP S.A.</t>
  </si>
  <si>
    <r>
      <t>Depozyty bankowe w walucie polskiej w bankach lub instytucjach kredytowych, mających siedzibę i prowadzących działalność na podstawie zezwolenia właściwych organów nadzoru nad rynkiem finansowym w państwach, o których mowa w art. 141 ust. 4 ustawy z dnia 28 sierpnia 1997 r.</t>
    </r>
    <r>
      <rPr>
        <i/>
        <sz val="9"/>
        <rFont val="Arial"/>
        <family val="2"/>
      </rPr>
      <t xml:space="preserve"> "o organizacji i funkcjonowaniu funduszy emerytalnych"</t>
    </r>
  </si>
  <si>
    <t>Akcje, prawa poboru i prawa do akcji, będące przedmiotem oferty publicznej na terytorium Rzeczypospolitej Polskiej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</si>
  <si>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</si>
  <si>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CCC S.A.</t>
  </si>
  <si>
    <t>CD Projekt S.A.</t>
  </si>
  <si>
    <t>Inne niż będące przedmiotem oferty publicznej na terytorium Rzeczypospolitej Polskiej obligacje i 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</si>
  <si>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 xml:space="preserve">Depozyty denominowane w walutach państw, o których mowa w art. 141 ust. 4 ustawy z dnia 28 sierpnia 1997 r. "o organizacji i funkcjonowaniu funduszy emerytalnych", w 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</t>
    </r>
    <r>
      <rPr>
        <sz val="9"/>
        <rFont val="Arial"/>
        <family val="2"/>
      </rPr>
      <t>"</t>
    </r>
  </si>
  <si>
    <t>Termin wykupu /
Data zapadalności</t>
  </si>
  <si>
    <r>
      <t xml:space="preserve">Obligacje inne niż wymienione w art. 141 pkt 33 ustawy z dnia 28 sierpnia 1997r. </t>
    </r>
    <r>
      <rPr>
        <i/>
        <sz val="9"/>
        <rFont val="Arial"/>
        <family val="2"/>
      </rPr>
      <t>"o organizacji i funkcjonowaniu funduszy emerytalnych"</t>
    </r>
    <r>
      <rPr>
        <sz val="9"/>
        <rFont val="Arial"/>
        <family val="2"/>
      </rPr>
      <t>, bankowe papiery wartościowe lub listy zastawne, emitowane przez Bank Gospodarstwa Krajowego.</t>
    </r>
  </si>
  <si>
    <t>Pekao Bank Hipoteczny S.A.</t>
  </si>
  <si>
    <t>PKO Bank Hipoteczny S.A.</t>
  </si>
  <si>
    <t>Europejski Fundusz Hipoteczny S.A.</t>
  </si>
  <si>
    <t>Orbis S.A.</t>
  </si>
  <si>
    <t>Santander Consumer Bank S.A.</t>
  </si>
  <si>
    <r>
      <t>Obligacje i inne dłużne papiery wartościowe, dla których podmiotami zobowiązanymi do spełnienia świadczeń są spółki notowane na rynku regulowanym na terytorium Rzeczypospolitej Polskiej, inne niż papiery wartościowe, o których mowa w art. 141 pkt 21 i 22 ustawy z dnia 28 sierpnia 1997 r. "</t>
    </r>
    <r>
      <rPr>
        <i/>
        <sz val="9"/>
        <rFont val="Arial"/>
        <family val="2"/>
      </rPr>
      <t>o organizacji i funkcjonowaniu funduszy emerytalnych</t>
    </r>
    <r>
      <rPr>
        <sz val="9"/>
        <rFont val="Arial"/>
        <family val="2"/>
      </rPr>
      <t>"</t>
    </r>
  </si>
  <si>
    <t>Miejskie Wodociągi i Kanalizacja w Bydgoszczy Sp. z o.o.</t>
  </si>
  <si>
    <r>
      <t xml:space="preserve">Obligacje przychodowe, o których mowa w ustawie z dnia 29 czerwca 1995 r. </t>
    </r>
    <r>
      <rPr>
        <i/>
        <sz val="9"/>
        <rFont val="Arial"/>
        <family val="2"/>
      </rPr>
      <t>o obligacjach</t>
    </r>
    <r>
      <rPr>
        <sz val="9"/>
        <rFont val="Arial"/>
        <family val="2"/>
      </rPr>
      <t xml:space="preserve"> (Dz. U. z 2001 r. Nr 120, poz. 1300, z późn. zm.)</t>
    </r>
  </si>
  <si>
    <t>ECHO Investment S.A.</t>
  </si>
  <si>
    <t>AB S.A.</t>
  </si>
  <si>
    <t>GetBack S.A.</t>
  </si>
  <si>
    <t>Europejskie Centrum Odszkodowań S.A.</t>
  </si>
  <si>
    <t>Globe Trade Centre S.A.</t>
  </si>
  <si>
    <t>Credit Suisse Group AG</t>
  </si>
  <si>
    <t>Zalando SE</t>
  </si>
  <si>
    <t>Abbott Laboratories</t>
  </si>
  <si>
    <t>EMG S.A.</t>
  </si>
  <si>
    <t>Pharmena S.A.</t>
  </si>
  <si>
    <t>PKP CARGO S.A.</t>
  </si>
  <si>
    <t>Bank Handlowy w Warszawie S.A.</t>
  </si>
  <si>
    <t>Asseco Poland S.A.</t>
  </si>
  <si>
    <t>AmRest Holdings SE</t>
  </si>
  <si>
    <t>Grupa Azoty S.A.</t>
  </si>
  <si>
    <t>Benefit Systems S.A.</t>
  </si>
  <si>
    <t>Dino Polska S.A.</t>
  </si>
  <si>
    <t>Enea S.A.</t>
  </si>
  <si>
    <t>Energa S.A.</t>
  </si>
  <si>
    <t>Wirtualna Polska Holding S.A.</t>
  </si>
  <si>
    <t>Orange Polska S.A.</t>
  </si>
  <si>
    <t>MLP Group S.A.</t>
  </si>
  <si>
    <t>Sanok Rubber Company S.A.</t>
  </si>
  <si>
    <t>Oponeo.pl S.A.</t>
  </si>
  <si>
    <t>Comarch S.A.</t>
  </si>
  <si>
    <t>Ciech S.A.</t>
  </si>
  <si>
    <t>Medicalgorithmics S.A.</t>
  </si>
  <si>
    <t>Auto Partner S.A.</t>
  </si>
  <si>
    <t>Wawel S.A.</t>
  </si>
  <si>
    <t>Capital Park S.A.</t>
  </si>
  <si>
    <t>Rainbow Tours S.A.</t>
  </si>
  <si>
    <t>Asseco Business Solutions S.A.</t>
  </si>
  <si>
    <t>Stalexport Autostrady S.A.</t>
  </si>
  <si>
    <t>Mennica Polska S.A.</t>
  </si>
  <si>
    <t>Polnord S.A.</t>
  </si>
  <si>
    <t>Elemental Holding S.A.</t>
  </si>
  <si>
    <t>Apator S.A.</t>
  </si>
  <si>
    <t>Lubelski Węgiel Bogdanka S.A.</t>
  </si>
  <si>
    <t>Netia S.A.</t>
  </si>
  <si>
    <t>Polski Bank Komórek Macierzystych S.A.</t>
  </si>
  <si>
    <t>Comp S.A.</t>
  </si>
  <si>
    <t>Izostal S.A.</t>
  </si>
  <si>
    <t>AC S.A.</t>
  </si>
  <si>
    <t>Rawlplug S.A.</t>
  </si>
  <si>
    <t>BSC Drukarnia Opakowań S.A.</t>
  </si>
  <si>
    <t>ULMA Construccion Polska S.A.</t>
  </si>
  <si>
    <t>Newag S.A.</t>
  </si>
  <si>
    <t>Vigo System S.A.</t>
  </si>
  <si>
    <t>Selvita S.A.</t>
  </si>
  <si>
    <t>Stalprofil S.A.</t>
  </si>
  <si>
    <t>Soho Development S.A.</t>
  </si>
  <si>
    <t>Monnari Trade S.A.</t>
  </si>
  <si>
    <t>Aplisens S.A.</t>
  </si>
  <si>
    <t>Wielton S.A.</t>
  </si>
  <si>
    <t>Erbud S.A.</t>
  </si>
  <si>
    <t>Selena FM S.A.</t>
  </si>
  <si>
    <t>Celon Pharma S.A.</t>
  </si>
  <si>
    <t>Korporacja KGL S.A.</t>
  </si>
  <si>
    <t>Mercator Medical S.A.</t>
  </si>
  <si>
    <t>K2 Internet S.A.</t>
  </si>
  <si>
    <t>Seco/Warwick S.A.</t>
  </si>
  <si>
    <t>Aegon Otwarty Fundusz Emerytalny - roczna struktura aktywów</t>
  </si>
  <si>
    <t>Santander Bank Polska S.A.</t>
  </si>
  <si>
    <t>Grupa Lotos S.A.</t>
  </si>
  <si>
    <t>Kernel Holding S.A.</t>
  </si>
  <si>
    <t>Kruk S.A.</t>
  </si>
  <si>
    <t>Budimex S.A.</t>
  </si>
  <si>
    <t>Alumetal S.A.</t>
  </si>
  <si>
    <t>Dom Development S.A.</t>
  </si>
  <si>
    <t>Ferro S.A.</t>
  </si>
  <si>
    <t>Eurocash S.A.</t>
  </si>
  <si>
    <t>Polenergia S.A.</t>
  </si>
  <si>
    <t>Lentex S.A.</t>
  </si>
  <si>
    <t>Inpro S.A.</t>
  </si>
  <si>
    <t>IZOBLOK S.A.</t>
  </si>
  <si>
    <t>Erste Group Bank AG</t>
  </si>
  <si>
    <t>Accor SA</t>
  </si>
  <si>
    <t>Renault SA</t>
  </si>
  <si>
    <t>AbbVie Inc</t>
  </si>
  <si>
    <t>Roper Technologies Inc</t>
  </si>
  <si>
    <t>Pentair PLC</t>
  </si>
  <si>
    <t>Chevron Corp</t>
  </si>
  <si>
    <t>AO Smith Corp</t>
  </si>
  <si>
    <t>BNP Paribas SA</t>
  </si>
  <si>
    <t>Ubisoft Entertainment SA</t>
  </si>
  <si>
    <t>Polski Holding Nieruchomości S.A.</t>
  </si>
  <si>
    <t>Wycena na dzień: 31 grudnia 2019</t>
  </si>
  <si>
    <t>WITTCHEN</t>
  </si>
  <si>
    <t>IMMOFINANZ AG</t>
  </si>
  <si>
    <t>AB SA</t>
  </si>
  <si>
    <t>LPP SA</t>
  </si>
  <si>
    <t>PEKAO FAKTORING SP ZOO</t>
  </si>
  <si>
    <t>Talanx AG</t>
  </si>
  <si>
    <t>Banco Santander SA</t>
  </si>
  <si>
    <t>UniCredit SpA</t>
  </si>
  <si>
    <t>UNIQA Insurance Group AG</t>
  </si>
  <si>
    <t>KBC Group NV</t>
  </si>
  <si>
    <t>Chubb Ltd</t>
  </si>
  <si>
    <t>Komercni banka as</t>
  </si>
  <si>
    <t>Bayerische Motoren Werke AG</t>
  </si>
  <si>
    <t>Continental AG</t>
  </si>
  <si>
    <t>Daimler AG</t>
  </si>
  <si>
    <t>Volkswagen AG</t>
  </si>
  <si>
    <t>M1 Kliniken AG</t>
  </si>
  <si>
    <t>Credit Agricole SA</t>
  </si>
  <si>
    <t>Danone SA</t>
  </si>
  <si>
    <t>Societe Generale SA</t>
  </si>
  <si>
    <t>OTP Bank Nyrt</t>
  </si>
  <si>
    <t>Smurfit Kappa Group PLC</t>
  </si>
  <si>
    <t>Medtronic PLC</t>
  </si>
  <si>
    <t>Linde PLC</t>
  </si>
  <si>
    <t>Intesa Sanpaolo SpA</t>
  </si>
  <si>
    <t>Wizz Air Holdings Plc</t>
  </si>
  <si>
    <t>Koninklijke KPN NV</t>
  </si>
  <si>
    <t>Airbus SE</t>
  </si>
  <si>
    <t>ING Groep NV</t>
  </si>
  <si>
    <t>Basic-Fit NV</t>
  </si>
  <si>
    <t>Jeronimo Martins SGPS SA</t>
  </si>
  <si>
    <t>Aflac Inc</t>
  </si>
  <si>
    <t>AT&amp;T Inc</t>
  </si>
  <si>
    <t>Activision Blizzard Inc</t>
  </si>
  <si>
    <t>Air Products &amp; Chemicals Inc</t>
  </si>
  <si>
    <t>Amazon.com Inc</t>
  </si>
  <si>
    <t>Archer-Daniels-Midland Co</t>
  </si>
  <si>
    <t>Automatic Data Processing Inc</t>
  </si>
  <si>
    <t>Becton Dickinson and Co</t>
  </si>
  <si>
    <t>Boston Scientific Corp</t>
  </si>
  <si>
    <t>Brown-Forman Corp</t>
  </si>
  <si>
    <t>Cardinal Health Inc</t>
  </si>
  <si>
    <t>Caterpillar Inc</t>
  </si>
  <si>
    <t>Cincinnati Financial Corp</t>
  </si>
  <si>
    <t>Cintas Corp</t>
  </si>
  <si>
    <t>Clorox Co/The</t>
  </si>
  <si>
    <t>Coca-Cola Co/The</t>
  </si>
  <si>
    <t>Colgate-Palmolive Co</t>
  </si>
  <si>
    <t>Consolidated Edison Inc</t>
  </si>
  <si>
    <t>Dover Corp</t>
  </si>
  <si>
    <t>Ecolab Inc</t>
  </si>
  <si>
    <t>Electronic Arts Inc</t>
  </si>
  <si>
    <t>Emerson Electric Co</t>
  </si>
  <si>
    <t>Exxon Mobil Corp</t>
  </si>
  <si>
    <t>Federal Realty Investment Trus</t>
  </si>
  <si>
    <t>Franklin Resources Inc</t>
  </si>
  <si>
    <t>Genuine Parts Co</t>
  </si>
  <si>
    <t>WW Grainger Inc</t>
  </si>
  <si>
    <t>Hormel Foods Corp</t>
  </si>
  <si>
    <t>Illinois Tool Works Inc</t>
  </si>
  <si>
    <t>Johnson &amp; Johnson</t>
  </si>
  <si>
    <t>Kimberly-Clark Corp</t>
  </si>
  <si>
    <t>Leggett &amp; Platt Inc</t>
  </si>
  <si>
    <t>Lowe's Cos Inc</t>
  </si>
  <si>
    <t>McCormick &amp; Co Inc/MD</t>
  </si>
  <si>
    <t>McDonald's Corp</t>
  </si>
  <si>
    <t>Nucor Corp</t>
  </si>
  <si>
    <t>PPG Industries Inc</t>
  </si>
  <si>
    <t>Palo Alto Networks Inc</t>
  </si>
  <si>
    <t>People's United Financial Inc</t>
  </si>
  <si>
    <t>PepsiCo Inc</t>
  </si>
  <si>
    <t>Ping Identity Holding Corp</t>
  </si>
  <si>
    <t>T Rowe Price Group Inc</t>
  </si>
  <si>
    <t>Procter &amp; Gamble Co/The</t>
  </si>
  <si>
    <t>S&amp;P Global Inc</t>
  </si>
  <si>
    <t>Sherwin-Williams Co/The</t>
  </si>
  <si>
    <t>Stanley Black &amp; Decker Inc</t>
  </si>
  <si>
    <t>Sysco Corp</t>
  </si>
  <si>
    <t>Take-Two Interactive Software</t>
  </si>
  <si>
    <t>Target Corp</t>
  </si>
  <si>
    <t>3M Co</t>
  </si>
  <si>
    <t>United Technologies Corp</t>
  </si>
  <si>
    <t>VF Corp</t>
  </si>
  <si>
    <t>Walmart Inc</t>
  </si>
  <si>
    <t>Walgreens Boots Alliance Inc</t>
  </si>
  <si>
    <t>First Private Equity FIZ AN</t>
  </si>
  <si>
    <t>Santander Bank Polska S.A. - 200T8205/2019</t>
  </si>
  <si>
    <t>BNP Paribas S.A. Oddział w Polsce - 200T8751/2019</t>
  </si>
  <si>
    <t>BNP Paribas S.A. Oddział w Polsce - 200T9563/2019</t>
  </si>
  <si>
    <t>BNP Paribas S.A. Oddział w Polsce - 200T9564/2019</t>
  </si>
  <si>
    <t>BNP Paribas S.A. Oddział w Polsce - 200T9777/2019</t>
  </si>
  <si>
    <t>BNP Paribas S.A. Oddział w Polsce - 200T9778/2019</t>
  </si>
  <si>
    <t>BNP Paribas S.A. Oddział w Polsce - 200T10145/2019</t>
  </si>
  <si>
    <t>BNP Paribas S.A. Oddział w Polsce - 200T10146/2019</t>
  </si>
  <si>
    <t>BNP Paribas S.A. Oddział w Polsce - 200T10647/2019</t>
  </si>
  <si>
    <t>BNP Paribas S.A. Oddział w Polsce - 200T10648/2019</t>
  </si>
  <si>
    <t>Bank Polska Kasa Opieki SA - 200T12/2020</t>
  </si>
  <si>
    <t>CEZ a.s.</t>
  </si>
  <si>
    <t>Famur S.A.</t>
  </si>
  <si>
    <t>Jastrzebska Spółka Węglowa S.A.</t>
  </si>
  <si>
    <t>Zespół Elektrociepłowni Wrocławskich KOGENERACJA S.A.</t>
  </si>
  <si>
    <t>Giełda Papierów Wartościowych w Warszawie S.A.</t>
  </si>
  <si>
    <t>Play Communications S.A.</t>
  </si>
  <si>
    <t>NEUCA S.A.</t>
  </si>
  <si>
    <t>Fabryki Mebli FORTE S.A.</t>
  </si>
  <si>
    <t>AMICA Wronki S.A.</t>
  </si>
  <si>
    <t>R22 S.A.</t>
  </si>
  <si>
    <t>Kino POLSKA TV S.A.</t>
  </si>
  <si>
    <t>X-Trade Brokers S.A.</t>
  </si>
  <si>
    <t>PROJPRZEM S.A.</t>
  </si>
  <si>
    <t>Quercus TFI S.A.</t>
  </si>
  <si>
    <t>Unibep S.A.</t>
  </si>
  <si>
    <t>Zamet Industry S.A.</t>
  </si>
  <si>
    <t>Firma Oponiarska DĘBICA S.A.</t>
  </si>
  <si>
    <t>MERCOR S.A.</t>
  </si>
  <si>
    <t>Alta S.A.</t>
  </si>
  <si>
    <t>11 bit studios S.A.</t>
  </si>
  <si>
    <t>Ambra S.A.</t>
  </si>
  <si>
    <t>Archicom S.A.</t>
  </si>
  <si>
    <t>Atal S.A.</t>
  </si>
  <si>
    <t>BNP Paribas Bank Polska S.A.</t>
  </si>
  <si>
    <t>Develia S.A.</t>
  </si>
  <si>
    <t>LiveChat Software S.A.</t>
  </si>
  <si>
    <t>Ryvu Therapeutics S.A.</t>
  </si>
  <si>
    <t>Tauron Polska Energia S.A.</t>
  </si>
  <si>
    <t>TEN Square Games S.A.</t>
  </si>
  <si>
    <t>VRG S.A.</t>
  </si>
  <si>
    <t>Mangata Holding S.A.</t>
  </si>
  <si>
    <t>Bank Gospodarstwa Krajowego S.A.</t>
  </si>
  <si>
    <t>Santander Factoring Sp. z o.o.</t>
  </si>
  <si>
    <t>Santander Leasing S.A.</t>
  </si>
  <si>
    <t>Bank Polska Kasa Opieki SA - 200T47/2020</t>
  </si>
  <si>
    <t>2020-01-02</t>
  </si>
  <si>
    <t>2020-01-15</t>
  </si>
  <si>
    <t>2020-01-29</t>
  </si>
  <si>
    <t>2020-01-22</t>
  </si>
  <si>
    <t>2020-02-05</t>
  </si>
  <si>
    <t>2020-02-12</t>
  </si>
  <si>
    <t>2020-02-19</t>
  </si>
  <si>
    <t>2020-02-26</t>
  </si>
  <si>
    <t>2020-03-04</t>
  </si>
  <si>
    <t>2022-06-20</t>
  </si>
  <si>
    <t>2024-09-26</t>
  </si>
  <si>
    <t>2025-01-17</t>
  </si>
  <si>
    <t>2028-10-10</t>
  </si>
  <si>
    <t>2020-06-12</t>
  </si>
  <si>
    <t>2021-11-15</t>
  </si>
  <si>
    <t>2023-10-09</t>
  </si>
  <si>
    <t>2020-11-18</t>
  </si>
  <si>
    <t>2021-03-31</t>
  </si>
  <si>
    <t>2020-04-14</t>
  </si>
  <si>
    <t>2020-05-10</t>
  </si>
  <si>
    <t>2020-12-03</t>
  </si>
  <si>
    <t>2021-06-08</t>
  </si>
  <si>
    <t>2021-11-13</t>
  </si>
  <si>
    <t>2022-10-18</t>
  </si>
  <si>
    <t>2024-12-12</t>
  </si>
  <si>
    <t>2027-08-28</t>
  </si>
  <si>
    <t>2022-02-22</t>
  </si>
  <si>
    <t>2021-06-18</t>
  </si>
  <si>
    <t>2024-04-25</t>
  </si>
  <si>
    <t>2025-07-25</t>
  </si>
  <si>
    <t>2023-02-19</t>
  </si>
  <si>
    <t>2020-04-22</t>
  </si>
  <si>
    <t>2020-02-10</t>
  </si>
  <si>
    <t>2020-03-10</t>
  </si>
  <si>
    <t>2021-05-14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</si>
</sst>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00"/>
    <numFmt numFmtId="167" formatCode="d/mm"/>
    <numFmt numFmtId="168" formatCode="0.0000"/>
    <numFmt numFmtId="169" formatCode="0.0000000"/>
    <numFmt numFmtId="170" formatCode="0.00000000"/>
    <numFmt numFmtId="171" formatCode="0.0%"/>
    <numFmt numFmtId="172" formatCode="0.000"/>
    <numFmt numFmtId="173" formatCode="#,##0.00_ ;\-#,##0.00\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-* #,##0.000\ _z_ł_-;\-* #,##0.000\ _z_ł_-;_-* &quot;-&quot;??\ _z_ł_-;_-@_-"/>
    <numFmt numFmtId="179" formatCode="0.0000000000"/>
    <numFmt numFmtId="180" formatCode="0.000000000"/>
    <numFmt numFmtId="181" formatCode="0.000000"/>
    <numFmt numFmtId="182" formatCode="0.00000"/>
    <numFmt numFmtId="183" formatCode="#,##0.000"/>
    <numFmt numFmtId="184" formatCode="#,##0.0000"/>
    <numFmt numFmtId="185" formatCode="#,##0.000000000"/>
    <numFmt numFmtId="186" formatCode="0.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[$-415]dd\ mmmm\ yyyy"/>
    <numFmt numFmtId="192" formatCode="[$-415]dddd\,\ d\ mmmm\ yyyy"/>
    <numFmt numFmtId="193" formatCode="[$-415]d\ mmmm\ yyyy"/>
  </numFmts>
  <fonts count="55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color indexed="2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medium">
        <color indexed="22"/>
      </top>
      <bottom style="medium">
        <color indexed="22"/>
      </bottom>
    </border>
    <border>
      <left style="thin">
        <color theme="0" tint="-0.149959996342659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medium">
        <color indexed="22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 style="thin">
        <color indexed="22"/>
      </left>
      <right style="thin">
        <color indexed="9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theme="0" tint="-0.149959996342659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theme="0" tint="-0.149959996342659"/>
      </right>
      <top style="medium">
        <color indexed="22"/>
      </top>
      <bottom style="thin">
        <color theme="0"/>
      </bottom>
    </border>
    <border>
      <left style="thin">
        <color indexed="22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3000030517578"/>
      </left>
      <right style="thin">
        <color theme="0" tint="-0.14993000030517578"/>
      </right>
      <top style="medium">
        <color indexed="22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medium">
        <color indexed="22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14993000030517578"/>
      </right>
      <top style="medium">
        <color indexed="22"/>
      </top>
      <bottom style="thin">
        <color theme="0" tint="-0.149959996342659"/>
      </bottom>
    </border>
    <border>
      <left style="thin">
        <color theme="0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medium">
        <color indexed="22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medium">
        <color indexed="22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medium">
        <color indexed="22"/>
      </top>
      <bottom>
        <color indexed="63"/>
      </bottom>
    </border>
    <border>
      <left style="thin">
        <color theme="0" tint="-0.149959996342659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3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38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38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38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38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38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1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26" borderId="0" applyNumberFormat="0" applyBorder="0" applyAlignment="0" applyProtection="0"/>
    <xf numFmtId="0" fontId="39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7" borderId="0" applyNumberFormat="0" applyBorder="0" applyAlignment="0" applyProtection="0"/>
    <xf numFmtId="0" fontId="3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39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39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39" fillId="43" borderId="0" applyNumberFormat="0" applyBorder="0" applyAlignment="0" applyProtection="0"/>
    <xf numFmtId="0" fontId="6" fillId="2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39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39" fillId="4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39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13" borderId="1" applyNumberFormat="0" applyAlignment="0" applyProtection="0"/>
    <xf numFmtId="0" fontId="40" fillId="48" borderId="2" applyNumberFormat="0" applyAlignment="0" applyProtection="0"/>
    <xf numFmtId="0" fontId="7" fillId="21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49" borderId="3" applyNumberFormat="0" applyAlignment="0" applyProtection="0"/>
    <xf numFmtId="0" fontId="41" fillId="50" borderId="4" applyNumberFormat="0" applyAlignment="0" applyProtection="0"/>
    <xf numFmtId="0" fontId="8" fillId="51" borderId="3" applyNumberFormat="0" applyAlignment="0" applyProtection="0"/>
    <xf numFmtId="0" fontId="8" fillId="49" borderId="3" applyNumberFormat="0" applyAlignment="0" applyProtection="0"/>
    <xf numFmtId="0" fontId="8" fillId="49" borderId="3" applyNumberFormat="0" applyAlignment="0" applyProtection="0"/>
    <xf numFmtId="0" fontId="42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53" borderId="8" applyNumberFormat="0" applyAlignment="0" applyProtection="0"/>
    <xf numFmtId="0" fontId="44" fillId="54" borderId="9" applyNumberFormat="0" applyAlignment="0" applyProtection="0"/>
    <xf numFmtId="0" fontId="11" fillId="53" borderId="8" applyNumberFormat="0" applyAlignment="0" applyProtection="0"/>
    <xf numFmtId="0" fontId="11" fillId="53" borderId="8" applyNumberFormat="0" applyAlignment="0" applyProtection="0"/>
    <xf numFmtId="0" fontId="11" fillId="53" borderId="8" applyNumberFormat="0" applyAlignment="0" applyProtection="0"/>
    <xf numFmtId="0" fontId="12" fillId="0" borderId="10" applyNumberFormat="0" applyFill="0" applyAlignment="0" applyProtection="0"/>
    <xf numFmtId="0" fontId="45" fillId="0" borderId="11" applyNumberFormat="0" applyFill="0" applyAlignment="0" applyProtection="0"/>
    <xf numFmtId="0" fontId="22" fillId="0" borderId="12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0" borderId="13" applyNumberFormat="0" applyFill="0" applyAlignment="0" applyProtection="0"/>
    <xf numFmtId="0" fontId="46" fillId="0" borderId="14" applyNumberFormat="0" applyFill="0" applyAlignment="0" applyProtection="0"/>
    <xf numFmtId="0" fontId="23" fillId="0" borderId="15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0" borderId="16" applyNumberFormat="0" applyFill="0" applyAlignment="0" applyProtection="0"/>
    <xf numFmtId="0" fontId="47" fillId="0" borderId="17" applyNumberFormat="0" applyFill="0" applyAlignment="0" applyProtection="0"/>
    <xf numFmtId="0" fontId="24" fillId="0" borderId="18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55" borderId="0" applyNumberFormat="0" applyBorder="0" applyAlignment="0" applyProtection="0"/>
    <xf numFmtId="0" fontId="2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49" borderId="1" applyNumberFormat="0" applyAlignment="0" applyProtection="0"/>
    <xf numFmtId="0" fontId="49" fillId="50" borderId="2" applyNumberFormat="0" applyAlignment="0" applyProtection="0"/>
    <xf numFmtId="0" fontId="26" fillId="51" borderId="1" applyNumberFormat="0" applyAlignment="0" applyProtection="0"/>
    <xf numFmtId="0" fontId="16" fillId="49" borderId="1" applyNumberFormat="0" applyAlignment="0" applyProtection="0"/>
    <xf numFmtId="0" fontId="16" fillId="4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9" applyNumberFormat="0" applyFill="0" applyAlignment="0" applyProtection="0"/>
    <xf numFmtId="0" fontId="50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22" applyNumberFormat="0" applyFont="0" applyAlignment="0" applyProtection="0"/>
    <xf numFmtId="0" fontId="38" fillId="56" borderId="23" applyNumberFormat="0" applyFont="0" applyAlignment="0" applyProtection="0"/>
    <xf numFmtId="0" fontId="5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7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24" xfId="0" applyFont="1" applyBorder="1" applyAlignment="1">
      <alignment/>
    </xf>
    <xf numFmtId="0" fontId="29" fillId="49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49" fontId="3" fillId="0" borderId="26" xfId="0" applyNumberFormat="1" applyFont="1" applyBorder="1" applyAlignment="1">
      <alignment horizontal="left" wrapText="1"/>
    </xf>
    <xf numFmtId="14" fontId="3" fillId="0" borderId="26" xfId="0" applyNumberFormat="1" applyFont="1" applyBorder="1" applyAlignment="1">
      <alignment horizontal="center" vertical="center" wrapText="1"/>
    </xf>
    <xf numFmtId="165" fontId="31" fillId="0" borderId="26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left" vertical="center" indent="2"/>
    </xf>
    <xf numFmtId="0" fontId="32" fillId="49" borderId="27" xfId="0" applyFont="1" applyFill="1" applyBorder="1" applyAlignment="1">
      <alignment/>
    </xf>
    <xf numFmtId="165" fontId="33" fillId="0" borderId="25" xfId="150" applyNumberFormat="1" applyFont="1" applyFill="1" applyBorder="1" applyAlignment="1">
      <alignment horizontal="center" vertical="center"/>
    </xf>
    <xf numFmtId="165" fontId="33" fillId="0" borderId="25" xfId="150" applyNumberFormat="1" applyFont="1" applyBorder="1" applyAlignment="1">
      <alignment horizontal="left" vertical="center" indent="1"/>
    </xf>
    <xf numFmtId="0" fontId="32" fillId="0" borderId="24" xfId="0" applyFont="1" applyBorder="1" applyAlignment="1">
      <alignment/>
    </xf>
    <xf numFmtId="0" fontId="3" fillId="49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49" fontId="34" fillId="51" borderId="30" xfId="0" applyNumberFormat="1" applyFont="1" applyFill="1" applyBorder="1" applyAlignment="1">
      <alignment horizontal="left" vertical="center" wrapText="1"/>
    </xf>
    <xf numFmtId="14" fontId="34" fillId="51" borderId="30" xfId="0" applyNumberFormat="1" applyFont="1" applyFill="1" applyBorder="1" applyAlignment="1">
      <alignment horizontal="center" vertical="center" wrapText="1"/>
    </xf>
    <xf numFmtId="165" fontId="34" fillId="0" borderId="30" xfId="0" applyNumberFormat="1" applyFont="1" applyFill="1" applyBorder="1" applyAlignment="1">
      <alignment horizontal="left" vertical="center"/>
    </xf>
    <xf numFmtId="165" fontId="34" fillId="51" borderId="30" xfId="150" applyNumberFormat="1" applyFont="1" applyFill="1" applyBorder="1" applyAlignment="1">
      <alignment horizontal="left" vertical="center" indent="2"/>
    </xf>
    <xf numFmtId="0" fontId="33" fillId="0" borderId="31" xfId="0" applyFont="1" applyFill="1" applyBorder="1" applyAlignment="1">
      <alignment horizontal="left" vertical="center"/>
    </xf>
    <xf numFmtId="165" fontId="29" fillId="0" borderId="25" xfId="150" applyNumberFormat="1" applyFont="1" applyFill="1" applyBorder="1" applyAlignment="1">
      <alignment horizontal="center" vertical="center"/>
    </xf>
    <xf numFmtId="165" fontId="29" fillId="0" borderId="25" xfId="150" applyNumberFormat="1" applyFont="1" applyBorder="1" applyAlignment="1">
      <alignment horizontal="left" vertical="center" indent="1"/>
    </xf>
    <xf numFmtId="0" fontId="35" fillId="0" borderId="24" xfId="0" applyFont="1" applyBorder="1" applyAlignment="1">
      <alignment/>
    </xf>
    <xf numFmtId="0" fontId="3" fillId="49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6" fontId="3" fillId="0" borderId="26" xfId="0" applyNumberFormat="1" applyFont="1" applyFill="1" applyBorder="1" applyAlignment="1">
      <alignment horizontal="left" wrapText="1"/>
    </xf>
    <xf numFmtId="14" fontId="3" fillId="0" borderId="26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left" vertical="center"/>
    </xf>
    <xf numFmtId="165" fontId="3" fillId="0" borderId="26" xfId="150" applyNumberFormat="1" applyFont="1" applyFill="1" applyBorder="1" applyAlignment="1">
      <alignment horizontal="left" vertical="center" indent="2"/>
    </xf>
    <xf numFmtId="0" fontId="3" fillId="49" borderId="34" xfId="0" applyFont="1" applyFill="1" applyBorder="1" applyAlignment="1">
      <alignment/>
    </xf>
    <xf numFmtId="0" fontId="4" fillId="0" borderId="35" xfId="0" applyFont="1" applyFill="1" applyBorder="1" applyAlignment="1">
      <alignment horizontal="left" vertical="top"/>
    </xf>
    <xf numFmtId="165" fontId="29" fillId="0" borderId="35" xfId="150" applyNumberFormat="1" applyFont="1" applyFill="1" applyBorder="1" applyAlignment="1">
      <alignment horizontal="right" vertical="center"/>
    </xf>
    <xf numFmtId="165" fontId="29" fillId="0" borderId="35" xfId="150" applyNumberFormat="1" applyFont="1" applyFill="1" applyBorder="1" applyAlignment="1">
      <alignment horizontal="left" vertical="center" indent="1"/>
    </xf>
    <xf numFmtId="0" fontId="3" fillId="49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65" fontId="36" fillId="0" borderId="22" xfId="0" applyNumberFormat="1" applyFont="1" applyFill="1" applyBorder="1" applyAlignment="1">
      <alignment horizontal="right" vertical="center" wrapText="1" indent="1"/>
    </xf>
    <xf numFmtId="165" fontId="36" fillId="0" borderId="22" xfId="203" applyNumberFormat="1" applyFont="1" applyFill="1" applyBorder="1" applyAlignment="1">
      <alignment horizontal="left" vertical="center" wrapText="1" indent="2"/>
    </xf>
    <xf numFmtId="0" fontId="4" fillId="0" borderId="38" xfId="0" applyFont="1" applyFill="1" applyBorder="1" applyAlignment="1">
      <alignment/>
    </xf>
    <xf numFmtId="0" fontId="37" fillId="0" borderId="39" xfId="0" applyFont="1" applyFill="1" applyBorder="1" applyAlignment="1">
      <alignment horizontal="left" wrapText="1" indent="2"/>
    </xf>
    <xf numFmtId="14" fontId="37" fillId="0" borderId="39" xfId="0" applyNumberFormat="1" applyFont="1" applyFill="1" applyBorder="1" applyAlignment="1">
      <alignment horizontal="left" vertical="center" wrapText="1" indent="3"/>
    </xf>
    <xf numFmtId="165" fontId="37" fillId="0" borderId="39" xfId="0" applyNumberFormat="1" applyFont="1" applyFill="1" applyBorder="1" applyAlignment="1">
      <alignment horizontal="left" wrapText="1"/>
    </xf>
    <xf numFmtId="165" fontId="37" fillId="0" borderId="39" xfId="203" applyNumberFormat="1" applyFont="1" applyFill="1" applyBorder="1" applyAlignment="1">
      <alignment horizontal="left" vertical="center" wrapText="1" indent="2"/>
    </xf>
    <xf numFmtId="0" fontId="3" fillId="49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49" borderId="40" xfId="0" applyFont="1" applyFill="1" applyBorder="1" applyAlignment="1">
      <alignment/>
    </xf>
    <xf numFmtId="165" fontId="37" fillId="0" borderId="39" xfId="203" applyNumberFormat="1" applyFont="1" applyFill="1" applyBorder="1" applyAlignment="1" quotePrefix="1">
      <alignment horizontal="left" wrapText="1" indent="2"/>
    </xf>
    <xf numFmtId="49" fontId="29" fillId="0" borderId="39" xfId="0" applyNumberFormat="1" applyFont="1" applyFill="1" applyBorder="1" applyAlignment="1">
      <alignment horizontal="left" vertical="center" wrapText="1"/>
    </xf>
    <xf numFmtId="165" fontId="29" fillId="0" borderId="39" xfId="150" applyNumberFormat="1" applyFont="1" applyFill="1" applyBorder="1" applyAlignment="1">
      <alignment horizontal="left" vertical="center"/>
    </xf>
    <xf numFmtId="165" fontId="29" fillId="0" borderId="39" xfId="150" applyNumberFormat="1" applyFont="1" applyFill="1" applyBorder="1" applyAlignment="1">
      <alignment horizontal="left" vertical="center" indent="2"/>
    </xf>
    <xf numFmtId="0" fontId="4" fillId="0" borderId="41" xfId="0" applyFont="1" applyFill="1" applyBorder="1" applyAlignment="1">
      <alignment horizontal="left" vertical="top"/>
    </xf>
    <xf numFmtId="0" fontId="29" fillId="51" borderId="31" xfId="0" applyFont="1" applyFill="1" applyBorder="1" applyAlignment="1">
      <alignment horizontal="left" vertical="center"/>
    </xf>
    <xf numFmtId="165" fontId="29" fillId="0" borderId="42" xfId="150" applyNumberFormat="1" applyFont="1" applyFill="1" applyBorder="1" applyAlignment="1">
      <alignment horizontal="right" vertical="center"/>
    </xf>
    <xf numFmtId="165" fontId="29" fillId="0" borderId="25" xfId="150" applyNumberFormat="1" applyFont="1" applyFill="1" applyBorder="1" applyAlignment="1">
      <alignment horizontal="left" vertical="center" indent="1"/>
    </xf>
    <xf numFmtId="0" fontId="4" fillId="0" borderId="43" xfId="0" applyFont="1" applyFill="1" applyBorder="1" applyAlignment="1">
      <alignment/>
    </xf>
    <xf numFmtId="0" fontId="36" fillId="0" borderId="44" xfId="0" applyFont="1" applyFill="1" applyBorder="1" applyAlignment="1">
      <alignment horizontal="left" vertical="center" wrapText="1" indent="2"/>
    </xf>
    <xf numFmtId="0" fontId="36" fillId="0" borderId="45" xfId="0" applyFont="1" applyFill="1" applyBorder="1" applyAlignment="1">
      <alignment horizontal="left" wrapText="1" indent="2"/>
    </xf>
    <xf numFmtId="165" fontId="36" fillId="0" borderId="36" xfId="0" applyNumberFormat="1" applyFont="1" applyFill="1" applyBorder="1" applyAlignment="1">
      <alignment horizontal="right" vertical="center" wrapText="1" indent="1"/>
    </xf>
    <xf numFmtId="165" fontId="36" fillId="0" borderId="36" xfId="203" applyNumberFormat="1" applyFont="1" applyFill="1" applyBorder="1" applyAlignment="1">
      <alignment horizontal="left" vertical="center" wrapText="1" indent="2"/>
    </xf>
    <xf numFmtId="0" fontId="36" fillId="0" borderId="46" xfId="0" applyFont="1" applyFill="1" applyBorder="1" applyAlignment="1">
      <alignment horizontal="left" vertical="center" wrapText="1" indent="2"/>
    </xf>
    <xf numFmtId="0" fontId="36" fillId="0" borderId="47" xfId="0" applyFont="1" applyFill="1" applyBorder="1" applyAlignment="1">
      <alignment horizontal="left" wrapText="1" indent="2"/>
    </xf>
    <xf numFmtId="49" fontId="29" fillId="0" borderId="39" xfId="0" applyNumberFormat="1" applyFont="1" applyFill="1" applyBorder="1" applyAlignment="1">
      <alignment horizontal="left" wrapText="1"/>
    </xf>
    <xf numFmtId="14" fontId="29" fillId="0" borderId="39" xfId="0" applyNumberFormat="1" applyFont="1" applyFill="1" applyBorder="1" applyAlignment="1">
      <alignment horizontal="center" vertical="center" wrapText="1"/>
    </xf>
    <xf numFmtId="165" fontId="29" fillId="0" borderId="39" xfId="0" applyNumberFormat="1" applyFont="1" applyFill="1" applyBorder="1" applyAlignment="1">
      <alignment horizontal="left" vertical="center"/>
    </xf>
    <xf numFmtId="0" fontId="33" fillId="51" borderId="31" xfId="0" applyFont="1" applyFill="1" applyBorder="1" applyAlignment="1">
      <alignment horizontal="left" vertical="center"/>
    </xf>
    <xf numFmtId="165" fontId="29" fillId="0" borderId="42" xfId="150" applyNumberFormat="1" applyFont="1" applyFill="1" applyBorder="1" applyAlignment="1">
      <alignment horizontal="left" vertical="center"/>
    </xf>
    <xf numFmtId="0" fontId="3" fillId="0" borderId="48" xfId="0" applyFont="1" applyBorder="1" applyAlignment="1">
      <alignment/>
    </xf>
    <xf numFmtId="49" fontId="3" fillId="0" borderId="48" xfId="0" applyNumberFormat="1" applyFont="1" applyBorder="1" applyAlignment="1">
      <alignment horizontal="left" wrapText="1"/>
    </xf>
    <xf numFmtId="14" fontId="3" fillId="0" borderId="48" xfId="0" applyNumberFormat="1" applyFont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left" vertical="center"/>
    </xf>
    <xf numFmtId="165" fontId="3" fillId="0" borderId="48" xfId="0" applyNumberFormat="1" applyFont="1" applyBorder="1" applyAlignment="1">
      <alignment horizontal="left" vertical="center" indent="2"/>
    </xf>
    <xf numFmtId="49" fontId="29" fillId="0" borderId="24" xfId="0" applyNumberFormat="1" applyFont="1" applyFill="1" applyBorder="1" applyAlignment="1">
      <alignment horizontal="left" wrapText="1"/>
    </xf>
    <xf numFmtId="14" fontId="29" fillId="0" borderId="24" xfId="0" applyNumberFormat="1" applyFont="1" applyFill="1" applyBorder="1" applyAlignment="1">
      <alignment horizontal="center" vertical="center" wrapText="1"/>
    </xf>
    <xf numFmtId="165" fontId="29" fillId="0" borderId="24" xfId="0" applyNumberFormat="1" applyFont="1" applyFill="1" applyBorder="1" applyAlignment="1">
      <alignment horizontal="left" vertical="center"/>
    </xf>
    <xf numFmtId="165" fontId="29" fillId="0" borderId="24" xfId="0" applyNumberFormat="1" applyFont="1" applyFill="1" applyBorder="1" applyAlignment="1">
      <alignment horizontal="left" vertical="center" indent="2"/>
    </xf>
    <xf numFmtId="49" fontId="3" fillId="0" borderId="24" xfId="0" applyNumberFormat="1" applyFont="1" applyBorder="1" applyAlignment="1">
      <alignment horizontal="left" wrapText="1"/>
    </xf>
    <xf numFmtId="14" fontId="3" fillId="0" borderId="24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left" vertical="center"/>
    </xf>
    <xf numFmtId="165" fontId="3" fillId="0" borderId="24" xfId="0" applyNumberFormat="1" applyFont="1" applyBorder="1" applyAlignment="1">
      <alignment horizontal="left" vertical="center" indent="2"/>
    </xf>
    <xf numFmtId="14" fontId="36" fillId="0" borderId="0" xfId="0" applyNumberFormat="1" applyFont="1" applyFill="1" applyBorder="1" applyAlignment="1">
      <alignment horizontal="left" vertical="center" wrapText="1" indent="3"/>
    </xf>
    <xf numFmtId="4" fontId="4" fillId="0" borderId="0" xfId="195" applyNumberFormat="1" applyFont="1" applyFill="1" applyBorder="1" applyAlignment="1">
      <alignment horizontal="right" indent="1"/>
      <protection/>
    </xf>
    <xf numFmtId="165" fontId="36" fillId="0" borderId="0" xfId="203" applyNumberFormat="1" applyFont="1" applyFill="1" applyBorder="1" applyAlignment="1">
      <alignment horizontal="left" vertical="center" wrapText="1" indent="2"/>
    </xf>
    <xf numFmtId="0" fontId="3" fillId="49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195" applyFont="1" applyFill="1" applyBorder="1" applyAlignment="1">
      <alignment horizontal="left" indent="2"/>
      <protection/>
    </xf>
    <xf numFmtId="0" fontId="4" fillId="0" borderId="52" xfId="0" applyNumberFormat="1" applyFont="1" applyFill="1" applyBorder="1" applyAlignment="1">
      <alignment horizontal="center" vertical="center" wrapText="1"/>
    </xf>
    <xf numFmtId="165" fontId="29" fillId="0" borderId="52" xfId="150" applyNumberFormat="1" applyFont="1" applyFill="1" applyBorder="1" applyAlignment="1">
      <alignment horizontal="right" vertical="center"/>
    </xf>
    <xf numFmtId="165" fontId="29" fillId="0" borderId="53" xfId="150" applyNumberFormat="1" applyFont="1" applyFill="1" applyBorder="1" applyAlignment="1">
      <alignment horizontal="left" vertical="center" indent="1"/>
    </xf>
    <xf numFmtId="14" fontId="36" fillId="0" borderId="54" xfId="0" applyNumberFormat="1" applyFont="1" applyFill="1" applyBorder="1" applyAlignment="1">
      <alignment horizontal="left" vertical="center" wrapText="1" indent="3"/>
    </xf>
    <xf numFmtId="4" fontId="4" fillId="0" borderId="54" xfId="195" applyNumberFormat="1" applyFont="1" applyFill="1" applyBorder="1" applyAlignment="1">
      <alignment horizontal="right" indent="1"/>
      <protection/>
    </xf>
    <xf numFmtId="14" fontId="36" fillId="0" borderId="55" xfId="0" applyNumberFormat="1" applyFont="1" applyFill="1" applyBorder="1" applyAlignment="1">
      <alignment horizontal="left" vertical="center" wrapText="1" indent="3"/>
    </xf>
    <xf numFmtId="4" fontId="4" fillId="0" borderId="55" xfId="195" applyNumberFormat="1" applyFont="1" applyFill="1" applyBorder="1" applyAlignment="1">
      <alignment horizontal="right" indent="1"/>
      <protection/>
    </xf>
    <xf numFmtId="165" fontId="36" fillId="0" borderId="56" xfId="203" applyNumberFormat="1" applyFont="1" applyFill="1" applyBorder="1" applyAlignment="1">
      <alignment horizontal="left" vertical="center" wrapText="1" indent="2"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NumberFormat="1" applyFont="1" applyFill="1" applyBorder="1" applyAlignment="1">
      <alignment vertical="top" wrapText="1"/>
    </xf>
    <xf numFmtId="0" fontId="4" fillId="0" borderId="60" xfId="0" applyFont="1" applyFill="1" applyBorder="1" applyAlignment="1">
      <alignment/>
    </xf>
    <xf numFmtId="0" fontId="4" fillId="0" borderId="41" xfId="0" applyNumberFormat="1" applyFont="1" applyFill="1" applyBorder="1" applyAlignment="1">
      <alignment vertical="top" wrapText="1"/>
    </xf>
    <xf numFmtId="0" fontId="4" fillId="0" borderId="61" xfId="0" applyFont="1" applyFill="1" applyBorder="1" applyAlignment="1">
      <alignment/>
    </xf>
    <xf numFmtId="0" fontId="36" fillId="0" borderId="51" xfId="0" applyNumberFormat="1" applyFont="1" applyFill="1" applyBorder="1" applyAlignment="1">
      <alignment horizontal="left" vertical="center" wrapText="1" indent="2"/>
    </xf>
    <xf numFmtId="4" fontId="4" fillId="0" borderId="51" xfId="195" applyNumberFormat="1" applyFont="1" applyFill="1" applyBorder="1" applyAlignment="1">
      <alignment horizontal="right" indent="1"/>
      <protection/>
    </xf>
    <xf numFmtId="165" fontId="36" fillId="0" borderId="51" xfId="203" applyNumberFormat="1" applyFont="1" applyFill="1" applyBorder="1" applyAlignment="1">
      <alignment horizontal="left" vertical="center" wrapText="1" indent="2"/>
    </xf>
    <xf numFmtId="4" fontId="4" fillId="0" borderId="62" xfId="195" applyNumberFormat="1" applyFont="1" applyFill="1" applyBorder="1" applyAlignment="1">
      <alignment horizontal="right" indent="1"/>
      <protection/>
    </xf>
    <xf numFmtId="4" fontId="4" fillId="0" borderId="63" xfId="195" applyNumberFormat="1" applyFont="1" applyFill="1" applyBorder="1" applyAlignment="1">
      <alignment horizontal="right" indent="1"/>
      <protection/>
    </xf>
    <xf numFmtId="165" fontId="36" fillId="0" borderId="64" xfId="203" applyNumberFormat="1" applyFont="1" applyFill="1" applyBorder="1" applyAlignment="1">
      <alignment horizontal="left" vertical="center" wrapText="1" indent="2"/>
    </xf>
    <xf numFmtId="0" fontId="4" fillId="0" borderId="65" xfId="195" applyFont="1" applyFill="1" applyBorder="1" applyAlignment="1">
      <alignment horizontal="left" indent="2"/>
      <protection/>
    </xf>
    <xf numFmtId="0" fontId="4" fillId="0" borderId="66" xfId="195" applyFont="1" applyFill="1" applyBorder="1" applyAlignment="1">
      <alignment horizontal="left" indent="2"/>
      <protection/>
    </xf>
    <xf numFmtId="0" fontId="36" fillId="0" borderId="67" xfId="0" applyNumberFormat="1" applyFont="1" applyFill="1" applyBorder="1" applyAlignment="1">
      <alignment horizontal="left" vertical="center" wrapText="1" indent="2"/>
    </xf>
    <xf numFmtId="0" fontId="36" fillId="0" borderId="68" xfId="0" applyNumberFormat="1" applyFont="1" applyFill="1" applyBorder="1" applyAlignment="1">
      <alignment horizontal="left" vertical="center" wrapText="1" indent="2"/>
    </xf>
    <xf numFmtId="14" fontId="36" fillId="0" borderId="69" xfId="0" applyNumberFormat="1" applyFont="1" applyFill="1" applyBorder="1" applyAlignment="1">
      <alignment horizontal="left" vertical="center" wrapText="1" indent="2"/>
    </xf>
    <xf numFmtId="49" fontId="4" fillId="0" borderId="41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top" wrapText="1"/>
    </xf>
    <xf numFmtId="14" fontId="36" fillId="0" borderId="70" xfId="0" applyNumberFormat="1" applyFont="1" applyFill="1" applyBorder="1" applyAlignment="1">
      <alignment horizontal="left" vertical="center" wrapText="1" indent="2"/>
    </xf>
    <xf numFmtId="0" fontId="4" fillId="0" borderId="71" xfId="0" applyNumberFormat="1" applyFont="1" applyFill="1" applyBorder="1" applyAlignment="1">
      <alignment vertical="top" wrapText="1"/>
    </xf>
    <xf numFmtId="165" fontId="36" fillId="0" borderId="72" xfId="203" applyNumberFormat="1" applyFont="1" applyFill="1" applyBorder="1" applyAlignment="1">
      <alignment horizontal="left" vertical="center" wrapText="1" indent="2"/>
    </xf>
    <xf numFmtId="0" fontId="4" fillId="0" borderId="64" xfId="196" applyFont="1" applyFill="1" applyBorder="1" applyAlignment="1">
      <alignment horizontal="left" indent="2"/>
      <protection/>
    </xf>
    <xf numFmtId="0" fontId="4" fillId="0" borderId="73" xfId="195" applyFont="1" applyFill="1" applyBorder="1" applyAlignment="1">
      <alignment horizontal="left" indent="2"/>
      <protection/>
    </xf>
    <xf numFmtId="0" fontId="36" fillId="0" borderId="74" xfId="0" applyNumberFormat="1" applyFont="1" applyFill="1" applyBorder="1" applyAlignment="1">
      <alignment horizontal="left" vertical="center" wrapText="1" indent="2"/>
    </xf>
    <xf numFmtId="4" fontId="4" fillId="0" borderId="75" xfId="195" applyNumberFormat="1" applyFont="1" applyFill="1" applyBorder="1" applyAlignment="1">
      <alignment horizontal="right" indent="1"/>
      <protection/>
    </xf>
    <xf numFmtId="14" fontId="36" fillId="0" borderId="76" xfId="0" applyNumberFormat="1" applyFont="1" applyFill="1" applyBorder="1" applyAlignment="1">
      <alignment horizontal="left" vertical="center" wrapText="1" indent="2"/>
    </xf>
    <xf numFmtId="14" fontId="36" fillId="0" borderId="77" xfId="0" applyNumberFormat="1" applyFont="1" applyFill="1" applyBorder="1" applyAlignment="1">
      <alignment horizontal="left" vertical="center" wrapText="1" indent="2"/>
    </xf>
    <xf numFmtId="14" fontId="36" fillId="0" borderId="78" xfId="0" applyNumberFormat="1" applyFont="1" applyFill="1" applyBorder="1" applyAlignment="1">
      <alignment horizontal="left" vertical="center" wrapText="1" indent="2"/>
    </xf>
    <xf numFmtId="14" fontId="36" fillId="0" borderId="79" xfId="0" applyNumberFormat="1" applyFont="1" applyFill="1" applyBorder="1" applyAlignment="1">
      <alignment horizontal="left" vertical="center" wrapText="1" indent="2"/>
    </xf>
    <xf numFmtId="0" fontId="29" fillId="0" borderId="80" xfId="0" applyFont="1" applyFill="1" applyBorder="1" applyAlignment="1">
      <alignment horizontal="left" vertical="center"/>
    </xf>
    <xf numFmtId="0" fontId="29" fillId="0" borderId="81" xfId="0" applyFont="1" applyFill="1" applyBorder="1" applyAlignment="1">
      <alignment horizontal="left" vertical="center"/>
    </xf>
    <xf numFmtId="0" fontId="4" fillId="0" borderId="41" xfId="0" applyNumberFormat="1" applyFont="1" applyFill="1" applyBorder="1" applyAlignment="1">
      <alignment horizontal="left" vertical="top" wrapText="1"/>
    </xf>
    <xf numFmtId="0" fontId="4" fillId="0" borderId="82" xfId="0" applyNumberFormat="1" applyFont="1" applyFill="1" applyBorder="1" applyAlignment="1">
      <alignment horizontal="left" vertical="top" wrapText="1"/>
    </xf>
    <xf numFmtId="49" fontId="4" fillId="0" borderId="41" xfId="0" applyNumberFormat="1" applyFont="1" applyFill="1" applyBorder="1" applyAlignment="1">
      <alignment horizontal="left" vertical="top" wrapText="1"/>
    </xf>
    <xf numFmtId="49" fontId="4" fillId="0" borderId="82" xfId="0" applyNumberFormat="1" applyFont="1" applyFill="1" applyBorder="1" applyAlignment="1">
      <alignment horizontal="left" vertical="top" wrapText="1"/>
    </xf>
    <xf numFmtId="49" fontId="29" fillId="49" borderId="83" xfId="0" applyNumberFormat="1" applyFont="1" applyFill="1" applyBorder="1" applyAlignment="1">
      <alignment horizontal="center" vertical="center"/>
    </xf>
    <xf numFmtId="0" fontId="3" fillId="49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49" fontId="30" fillId="49" borderId="50" xfId="0" applyNumberFormat="1" applyFont="1" applyFill="1" applyBorder="1" applyAlignment="1">
      <alignment horizontal="center" vertical="center" wrapText="1"/>
    </xf>
    <xf numFmtId="0" fontId="30" fillId="49" borderId="8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left" vertical="center" wrapText="1"/>
    </xf>
    <xf numFmtId="0" fontId="29" fillId="0" borderId="80" xfId="0" applyFont="1" applyBorder="1" applyAlignment="1">
      <alignment horizontal="left" vertical="center"/>
    </xf>
    <xf numFmtId="0" fontId="29" fillId="0" borderId="8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</cellXfs>
  <cellStyles count="226">
    <cellStyle name="Normal" xfId="0"/>
    <cellStyle name="20% — akcent 1" xfId="15"/>
    <cellStyle name="20% - akcent 1 2" xfId="16"/>
    <cellStyle name="20% - akcent 1 2 2" xfId="17"/>
    <cellStyle name="20% - akcent 1 3" xfId="18"/>
    <cellStyle name="20% - akcent 1 4" xfId="19"/>
    <cellStyle name="20% — akcent 2" xfId="20"/>
    <cellStyle name="20% - akcent 2 2" xfId="21"/>
    <cellStyle name="20% - akcent 2 2 2" xfId="22"/>
    <cellStyle name="20% - akcent 2 3" xfId="23"/>
    <cellStyle name="20% - akcent 2 4" xfId="24"/>
    <cellStyle name="20% — akcent 3" xfId="25"/>
    <cellStyle name="20% - akcent 3 2" xfId="26"/>
    <cellStyle name="20% - akcent 3 2 2" xfId="27"/>
    <cellStyle name="20% - akcent 3 3" xfId="28"/>
    <cellStyle name="20% - akcent 3 4" xfId="29"/>
    <cellStyle name="20% — akcent 4" xfId="30"/>
    <cellStyle name="20% - akcent 4 2" xfId="31"/>
    <cellStyle name="20% - akcent 4 2 2" xfId="32"/>
    <cellStyle name="20% - akcent 4 3" xfId="33"/>
    <cellStyle name="20% - akcent 4 4" xfId="34"/>
    <cellStyle name="20% — akcent 5" xfId="35"/>
    <cellStyle name="20% - akcent 5 2" xfId="36"/>
    <cellStyle name="20% - akcent 5 2 2" xfId="37"/>
    <cellStyle name="20% - akcent 5 3" xfId="38"/>
    <cellStyle name="20% - akcent 5 4" xfId="39"/>
    <cellStyle name="20% — akcent 6" xfId="40"/>
    <cellStyle name="20% - akcent 6 2" xfId="41"/>
    <cellStyle name="20% - akcent 6 2 2" xfId="42"/>
    <cellStyle name="20% - akcent 6 3" xfId="43"/>
    <cellStyle name="20% - akcent 6 4" xfId="44"/>
    <cellStyle name="40% — akcent 1" xfId="45"/>
    <cellStyle name="40% - akcent 1 2" xfId="46"/>
    <cellStyle name="40% - akcent 1 2 2" xfId="47"/>
    <cellStyle name="40% - akcent 1 3" xfId="48"/>
    <cellStyle name="40% - akcent 1 4" xfId="49"/>
    <cellStyle name="40% — akcent 2" xfId="50"/>
    <cellStyle name="40% - akcent 2 2" xfId="51"/>
    <cellStyle name="40% - akcent 2 2 2" xfId="52"/>
    <cellStyle name="40% - akcent 2 3" xfId="53"/>
    <cellStyle name="40% - akcent 2 4" xfId="54"/>
    <cellStyle name="40% — akcent 3" xfId="55"/>
    <cellStyle name="40% - akcent 3 2" xfId="56"/>
    <cellStyle name="40% - akcent 3 2 2" xfId="57"/>
    <cellStyle name="40% - akcent 3 3" xfId="58"/>
    <cellStyle name="40% - akcent 3 4" xfId="59"/>
    <cellStyle name="40% — akcent 4" xfId="60"/>
    <cellStyle name="40% - akcent 4 2" xfId="61"/>
    <cellStyle name="40% - akcent 4 2 2" xfId="62"/>
    <cellStyle name="40% - akcent 4 3" xfId="63"/>
    <cellStyle name="40% - akcent 4 4" xfId="64"/>
    <cellStyle name="40% — akcent 5" xfId="65"/>
    <cellStyle name="40% - akcent 5 2" xfId="66"/>
    <cellStyle name="40% - akcent 5 2 2" xfId="67"/>
    <cellStyle name="40% - akcent 5 3" xfId="68"/>
    <cellStyle name="40% - akcent 5 4" xfId="69"/>
    <cellStyle name="40% — akcent 6" xfId="70"/>
    <cellStyle name="40% - akcent 6 2" xfId="71"/>
    <cellStyle name="40% - akcent 6 2 2" xfId="72"/>
    <cellStyle name="40% - akcent 6 3" xfId="73"/>
    <cellStyle name="40% - akcent 6 4" xfId="74"/>
    <cellStyle name="60% — akcent 1" xfId="75"/>
    <cellStyle name="60% - akcent 1 2" xfId="76"/>
    <cellStyle name="60% - akcent 1 2 2" xfId="77"/>
    <cellStyle name="60% - akcent 1 3" xfId="78"/>
    <cellStyle name="60% - akcent 1 4" xfId="79"/>
    <cellStyle name="60% — akcent 2" xfId="80"/>
    <cellStyle name="60% - akcent 2 2" xfId="81"/>
    <cellStyle name="60% - akcent 2 2 2" xfId="82"/>
    <cellStyle name="60% - akcent 2 3" xfId="83"/>
    <cellStyle name="60% - akcent 2 4" xfId="84"/>
    <cellStyle name="60% — akcent 3" xfId="85"/>
    <cellStyle name="60% - akcent 3 2" xfId="86"/>
    <cellStyle name="60% - akcent 3 2 2" xfId="87"/>
    <cellStyle name="60% - akcent 3 3" xfId="88"/>
    <cellStyle name="60% - akcent 3 4" xfId="89"/>
    <cellStyle name="60% — akcent 4" xfId="90"/>
    <cellStyle name="60% - akcent 4 2" xfId="91"/>
    <cellStyle name="60% - akcent 4 2 2" xfId="92"/>
    <cellStyle name="60% - akcent 4 3" xfId="93"/>
    <cellStyle name="60% - akcent 4 4" xfId="94"/>
    <cellStyle name="60% — akcent 5" xfId="95"/>
    <cellStyle name="60% - akcent 5 2" xfId="96"/>
    <cellStyle name="60% - akcent 5 2 2" xfId="97"/>
    <cellStyle name="60% - akcent 5 3" xfId="98"/>
    <cellStyle name="60% - akcent 5 4" xfId="99"/>
    <cellStyle name="60% — akcent 6" xfId="100"/>
    <cellStyle name="60% - akcent 6 2" xfId="101"/>
    <cellStyle name="60% - akcent 6 2 2" xfId="102"/>
    <cellStyle name="60% - akcent 6 3" xfId="103"/>
    <cellStyle name="60% - akcent 6 4" xfId="104"/>
    <cellStyle name="Akcent 1" xfId="105"/>
    <cellStyle name="Akcent 1 2" xfId="106"/>
    <cellStyle name="Akcent 1 2 2" xfId="107"/>
    <cellStyle name="Akcent 1 3" xfId="108"/>
    <cellStyle name="Akcent 1 4" xfId="109"/>
    <cellStyle name="Akcent 2" xfId="110"/>
    <cellStyle name="Akcent 2 2" xfId="111"/>
    <cellStyle name="Akcent 2 2 2" xfId="112"/>
    <cellStyle name="Akcent 2 3" xfId="113"/>
    <cellStyle name="Akcent 2 4" xfId="114"/>
    <cellStyle name="Akcent 3" xfId="115"/>
    <cellStyle name="Akcent 3 2" xfId="116"/>
    <cellStyle name="Akcent 3 2 2" xfId="117"/>
    <cellStyle name="Akcent 3 3" xfId="118"/>
    <cellStyle name="Akcent 3 4" xfId="119"/>
    <cellStyle name="Akcent 4" xfId="120"/>
    <cellStyle name="Akcent 4 2" xfId="121"/>
    <cellStyle name="Akcent 4 2 2" xfId="122"/>
    <cellStyle name="Akcent 4 3" xfId="123"/>
    <cellStyle name="Akcent 4 4" xfId="124"/>
    <cellStyle name="Akcent 5" xfId="125"/>
    <cellStyle name="Akcent 5 2" xfId="126"/>
    <cellStyle name="Akcent 5 2 2" xfId="127"/>
    <cellStyle name="Akcent 5 3" xfId="128"/>
    <cellStyle name="Akcent 5 4" xfId="129"/>
    <cellStyle name="Akcent 6" xfId="130"/>
    <cellStyle name="Akcent 6 2" xfId="131"/>
    <cellStyle name="Akcent 6 2 2" xfId="132"/>
    <cellStyle name="Akcent 6 3" xfId="133"/>
    <cellStyle name="Akcent 6 4" xfId="134"/>
    <cellStyle name="Dane wejściowe" xfId="135"/>
    <cellStyle name="Dane wejściowe 2" xfId="136"/>
    <cellStyle name="Dane wejściowe 2 2" xfId="137"/>
    <cellStyle name="Dane wejściowe 3" xfId="138"/>
    <cellStyle name="Dane wejściowe 4" xfId="139"/>
    <cellStyle name="Dane wyjściowe" xfId="140"/>
    <cellStyle name="Dane wyjściowe 2" xfId="141"/>
    <cellStyle name="Dane wyjściowe 2 2" xfId="142"/>
    <cellStyle name="Dane wyjściowe 3" xfId="143"/>
    <cellStyle name="Dane wyjściowe 4" xfId="144"/>
    <cellStyle name="Dobre 2" xfId="145"/>
    <cellStyle name="Dobre 2 2" xfId="146"/>
    <cellStyle name="Dobre 3" xfId="147"/>
    <cellStyle name="Dobre 4" xfId="148"/>
    <cellStyle name="Dobry" xfId="149"/>
    <cellStyle name="Comma" xfId="150"/>
    <cellStyle name="Comma [0]" xfId="151"/>
    <cellStyle name="Dziesiętny 2" xfId="152"/>
    <cellStyle name="Dziesiętny 3" xfId="153"/>
    <cellStyle name="Dziesiętny 4" xfId="154"/>
    <cellStyle name="Hyperlink" xfId="155"/>
    <cellStyle name="Komórka połączona" xfId="156"/>
    <cellStyle name="Komórka połączona 2" xfId="157"/>
    <cellStyle name="Komórka połączona 2 2" xfId="158"/>
    <cellStyle name="Komórka połączona 3" xfId="159"/>
    <cellStyle name="Komórka połączona 4" xfId="160"/>
    <cellStyle name="Komórka zaznaczona" xfId="161"/>
    <cellStyle name="Komórka zaznaczona 2" xfId="162"/>
    <cellStyle name="Komórka zaznaczona 2 2" xfId="163"/>
    <cellStyle name="Komórka zaznaczona 3" xfId="164"/>
    <cellStyle name="Komórka zaznaczona 4" xfId="165"/>
    <cellStyle name="Nagłówek 1" xfId="166"/>
    <cellStyle name="Nagłówek 1 2" xfId="167"/>
    <cellStyle name="Nagłówek 1 2 2" xfId="168"/>
    <cellStyle name="Nagłówek 1 3" xfId="169"/>
    <cellStyle name="Nagłówek 1 4" xfId="170"/>
    <cellStyle name="Nagłówek 2" xfId="171"/>
    <cellStyle name="Nagłówek 2 2" xfId="172"/>
    <cellStyle name="Nagłówek 2 2 2" xfId="173"/>
    <cellStyle name="Nagłówek 2 3" xfId="174"/>
    <cellStyle name="Nagłówek 2 4" xfId="175"/>
    <cellStyle name="Nagłówek 3" xfId="176"/>
    <cellStyle name="Nagłówek 3 2" xfId="177"/>
    <cellStyle name="Nagłówek 3 2 2" xfId="178"/>
    <cellStyle name="Nagłówek 3 3" xfId="179"/>
    <cellStyle name="Nagłówek 3 4" xfId="180"/>
    <cellStyle name="Nagłówek 4" xfId="181"/>
    <cellStyle name="Nagłówek 4 2" xfId="182"/>
    <cellStyle name="Nagłówek 4 2 2" xfId="183"/>
    <cellStyle name="Nagłówek 4 3" xfId="184"/>
    <cellStyle name="Nagłówek 4 4" xfId="185"/>
    <cellStyle name="Neutralne 2" xfId="186"/>
    <cellStyle name="Neutralne 2 2" xfId="187"/>
    <cellStyle name="Neutralne 3" xfId="188"/>
    <cellStyle name="Neutralne 4" xfId="189"/>
    <cellStyle name="Neutralny" xfId="190"/>
    <cellStyle name="Normalny 2" xfId="191"/>
    <cellStyle name="Normalny 2 2" xfId="192"/>
    <cellStyle name="Normalny 3" xfId="193"/>
    <cellStyle name="Normalny 4" xfId="194"/>
    <cellStyle name="Normalny_Arkusz1_2" xfId="195"/>
    <cellStyle name="Normalny_Arkusz1_2 2" xfId="196"/>
    <cellStyle name="Obliczenia" xfId="197"/>
    <cellStyle name="Obliczenia 2" xfId="198"/>
    <cellStyle name="Obliczenia 2 2" xfId="199"/>
    <cellStyle name="Obliczenia 3" xfId="200"/>
    <cellStyle name="Obliczenia 4" xfId="201"/>
    <cellStyle name="Followed Hyperlink" xfId="202"/>
    <cellStyle name="Percent" xfId="203"/>
    <cellStyle name="Procentowy 2" xfId="204"/>
    <cellStyle name="Procentowy 3" xfId="205"/>
    <cellStyle name="Procentowy 4" xfId="206"/>
    <cellStyle name="Suma" xfId="207"/>
    <cellStyle name="Suma 2" xfId="208"/>
    <cellStyle name="Suma 2 2" xfId="209"/>
    <cellStyle name="Suma 3" xfId="210"/>
    <cellStyle name="Suma 4" xfId="211"/>
    <cellStyle name="Tekst objaśnienia" xfId="212"/>
    <cellStyle name="Tekst objaśnienia 2" xfId="213"/>
    <cellStyle name="Tekst objaśnienia 2 2" xfId="214"/>
    <cellStyle name="Tekst objaśnienia 3" xfId="215"/>
    <cellStyle name="Tekst objaśnienia 4" xfId="216"/>
    <cellStyle name="Tekst ostrzeżenia" xfId="217"/>
    <cellStyle name="Tekst ostrzeżenia 2" xfId="218"/>
    <cellStyle name="Tekst ostrzeżenia 2 2" xfId="219"/>
    <cellStyle name="Tekst ostrzeżenia 3" xfId="220"/>
    <cellStyle name="Tekst ostrzeżenia 4" xfId="221"/>
    <cellStyle name="Tytuł" xfId="222"/>
    <cellStyle name="Tytuł 2" xfId="223"/>
    <cellStyle name="Tytuł 2 2" xfId="224"/>
    <cellStyle name="Tytuł 3" xfId="225"/>
    <cellStyle name="Tytuł 4" xfId="226"/>
    <cellStyle name="Uwaga" xfId="227"/>
    <cellStyle name="Uwaga 2" xfId="228"/>
    <cellStyle name="Uwaga 2 2" xfId="229"/>
    <cellStyle name="Uwaga 3" xfId="230"/>
    <cellStyle name="Uwaga 4" xfId="231"/>
    <cellStyle name="Uwaga 5" xfId="232"/>
    <cellStyle name="Currency" xfId="233"/>
    <cellStyle name="Currency [0]" xfId="234"/>
    <cellStyle name="Złe 2" xfId="235"/>
    <cellStyle name="Złe 2 2" xfId="236"/>
    <cellStyle name="Złe 3" xfId="237"/>
    <cellStyle name="Złe 4" xfId="238"/>
    <cellStyle name="Zły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tabSelected="1" zoomScale="85" zoomScaleNormal="85" workbookViewId="0" topLeftCell="A1">
      <selection activeCell="O17" sqref="O17"/>
    </sheetView>
  </sheetViews>
  <sheetFormatPr defaultColWidth="9.00390625" defaultRowHeight="12.75"/>
  <cols>
    <col min="1" max="1" width="2.75390625" style="1" customWidth="1"/>
    <col min="2" max="2" width="4.00390625" style="1" customWidth="1"/>
    <col min="3" max="3" width="64.875" style="73" customWidth="1"/>
    <col min="4" max="4" width="16.375" style="74" customWidth="1"/>
    <col min="5" max="5" width="21.875" style="75" customWidth="1"/>
    <col min="6" max="6" width="14.625" style="76" customWidth="1"/>
    <col min="7" max="16384" width="9.125" style="1" customWidth="1"/>
  </cols>
  <sheetData>
    <row r="1" spans="1:6" ht="15" customHeight="1">
      <c r="A1" s="127" t="s">
        <v>110</v>
      </c>
      <c r="B1" s="128"/>
      <c r="C1" s="128"/>
      <c r="D1" s="128"/>
      <c r="E1" s="128"/>
      <c r="F1" s="129"/>
    </row>
    <row r="2" spans="1:6" ht="15" customHeight="1" thickBot="1">
      <c r="A2" s="130" t="s">
        <v>135</v>
      </c>
      <c r="B2" s="131"/>
      <c r="C2" s="131"/>
      <c r="D2" s="131"/>
      <c r="E2" s="131"/>
      <c r="F2" s="132"/>
    </row>
    <row r="3" spans="1:6" ht="14.25" thickBot="1" thickTop="1">
      <c r="A3" s="2"/>
      <c r="B3" s="3"/>
      <c r="C3" s="4"/>
      <c r="D3" s="5"/>
      <c r="E3" s="6" t="s">
        <v>0</v>
      </c>
      <c r="F3" s="7" t="s">
        <v>1</v>
      </c>
    </row>
    <row r="4" spans="1:6" s="11" customFormat="1" ht="17.25" customHeight="1" thickBot="1" thickTop="1">
      <c r="A4" s="8"/>
      <c r="B4" s="133" t="s">
        <v>2</v>
      </c>
      <c r="C4" s="133"/>
      <c r="D4" s="133"/>
      <c r="E4" s="9">
        <f>E6+E289+E294</f>
        <v>13421926880.499994</v>
      </c>
      <c r="F4" s="10">
        <f>F6+F289+F294</f>
        <v>100</v>
      </c>
    </row>
    <row r="5" spans="1:6" ht="15.75" customHeight="1" thickBot="1" thickTop="1">
      <c r="A5" s="12"/>
      <c r="B5" s="13"/>
      <c r="C5" s="14"/>
      <c r="D5" s="15"/>
      <c r="E5" s="16"/>
      <c r="F5" s="17"/>
    </row>
    <row r="6" spans="1:6" s="21" customFormat="1" ht="15.75" customHeight="1" thickBot="1" thickTop="1">
      <c r="A6" s="18" t="s">
        <v>9</v>
      </c>
      <c r="B6" s="134" t="s">
        <v>10</v>
      </c>
      <c r="C6" s="135"/>
      <c r="D6" s="136"/>
      <c r="E6" s="19">
        <f>E8+E21+E24+E149+E152+E244+E247+E250+E254+E261+E280+E286</f>
        <v>13412322256.259995</v>
      </c>
      <c r="F6" s="20">
        <f>E6/$E$4*100</f>
        <v>99.92844079448865</v>
      </c>
    </row>
    <row r="7" spans="1:6" ht="12" customHeight="1" thickBot="1" thickTop="1">
      <c r="A7" s="22"/>
      <c r="B7" s="23"/>
      <c r="C7" s="24"/>
      <c r="D7" s="25"/>
      <c r="E7" s="26"/>
      <c r="F7" s="27"/>
    </row>
    <row r="8" spans="1:6" ht="66" customHeight="1" thickBot="1">
      <c r="A8" s="28"/>
      <c r="B8" s="29">
        <v>1</v>
      </c>
      <c r="C8" s="93" t="s">
        <v>32</v>
      </c>
      <c r="D8" s="83" t="s">
        <v>39</v>
      </c>
      <c r="E8" s="84">
        <f>SUM(E9:E19)</f>
        <v>683340316.9</v>
      </c>
      <c r="F8" s="85">
        <f aca="true" t="shared" si="0" ref="F8:F19">E8/$E$4*100</f>
        <v>5.091223659493995</v>
      </c>
    </row>
    <row r="9" spans="1:6" ht="12.75">
      <c r="A9" s="43"/>
      <c r="B9" s="92"/>
      <c r="C9" s="113" t="s">
        <v>232</v>
      </c>
      <c r="D9" s="88" t="s">
        <v>268</v>
      </c>
      <c r="E9" s="89">
        <v>143340316.9</v>
      </c>
      <c r="F9" s="90">
        <f t="shared" si="0"/>
        <v>1.0679563238289693</v>
      </c>
    </row>
    <row r="10" spans="1:6" ht="12.75">
      <c r="A10" s="43"/>
      <c r="B10" s="92"/>
      <c r="C10" s="113" t="s">
        <v>222</v>
      </c>
      <c r="D10" s="88" t="s">
        <v>268</v>
      </c>
      <c r="E10" s="89">
        <v>60000000</v>
      </c>
      <c r="F10" s="90">
        <f t="shared" si="0"/>
        <v>0.44702970396278063</v>
      </c>
    </row>
    <row r="11" spans="1:6" ht="12.75">
      <c r="A11" s="43"/>
      <c r="B11" s="92"/>
      <c r="C11" s="113" t="s">
        <v>223</v>
      </c>
      <c r="D11" s="88" t="s">
        <v>269</v>
      </c>
      <c r="E11" s="89">
        <v>60000000</v>
      </c>
      <c r="F11" s="90">
        <f t="shared" si="0"/>
        <v>0.44702970396278063</v>
      </c>
    </row>
    <row r="12" spans="1:6" ht="12.75">
      <c r="A12" s="43"/>
      <c r="B12" s="92"/>
      <c r="C12" s="113" t="s">
        <v>226</v>
      </c>
      <c r="D12" s="88" t="s">
        <v>272</v>
      </c>
      <c r="E12" s="89">
        <v>60000000</v>
      </c>
      <c r="F12" s="90">
        <f t="shared" si="0"/>
        <v>0.44702970396278063</v>
      </c>
    </row>
    <row r="13" spans="1:6" ht="12.75">
      <c r="A13" s="43"/>
      <c r="B13" s="92"/>
      <c r="C13" s="113" t="s">
        <v>227</v>
      </c>
      <c r="D13" s="88" t="s">
        <v>273</v>
      </c>
      <c r="E13" s="89">
        <v>60000000</v>
      </c>
      <c r="F13" s="90">
        <f t="shared" si="0"/>
        <v>0.44702970396278063</v>
      </c>
    </row>
    <row r="14" spans="1:6" ht="12.75">
      <c r="A14" s="43"/>
      <c r="B14" s="92"/>
      <c r="C14" s="113" t="s">
        <v>224</v>
      </c>
      <c r="D14" s="88" t="s">
        <v>270</v>
      </c>
      <c r="E14" s="89">
        <v>50000000</v>
      </c>
      <c r="F14" s="90">
        <f t="shared" si="0"/>
        <v>0.37252475330231716</v>
      </c>
    </row>
    <row r="15" spans="1:6" ht="12.75">
      <c r="A15" s="43"/>
      <c r="B15" s="92"/>
      <c r="C15" s="113" t="s">
        <v>225</v>
      </c>
      <c r="D15" s="88" t="s">
        <v>271</v>
      </c>
      <c r="E15" s="89">
        <v>50000000</v>
      </c>
      <c r="F15" s="90">
        <f t="shared" si="0"/>
        <v>0.37252475330231716</v>
      </c>
    </row>
    <row r="16" spans="1:6" ht="12.75">
      <c r="A16" s="43"/>
      <c r="B16" s="92"/>
      <c r="C16" s="113" t="s">
        <v>228</v>
      </c>
      <c r="D16" s="88" t="s">
        <v>274</v>
      </c>
      <c r="E16" s="89">
        <v>50000000</v>
      </c>
      <c r="F16" s="90">
        <f t="shared" si="0"/>
        <v>0.37252475330231716</v>
      </c>
    </row>
    <row r="17" spans="1:6" ht="12.75">
      <c r="A17" s="43"/>
      <c r="B17" s="92"/>
      <c r="C17" s="113" t="s">
        <v>229</v>
      </c>
      <c r="D17" s="88" t="s">
        <v>275</v>
      </c>
      <c r="E17" s="89">
        <v>50000000</v>
      </c>
      <c r="F17" s="90">
        <f t="shared" si="0"/>
        <v>0.37252475330231716</v>
      </c>
    </row>
    <row r="18" spans="1:6" ht="12.75">
      <c r="A18" s="43"/>
      <c r="B18" s="92"/>
      <c r="C18" s="113" t="s">
        <v>230</v>
      </c>
      <c r="D18" s="88" t="s">
        <v>276</v>
      </c>
      <c r="E18" s="89">
        <v>50000000</v>
      </c>
      <c r="F18" s="90">
        <f t="shared" si="0"/>
        <v>0.37252475330231716</v>
      </c>
    </row>
    <row r="19" spans="1:6" ht="12.75">
      <c r="A19" s="43"/>
      <c r="B19" s="92"/>
      <c r="C19" s="113" t="s">
        <v>231</v>
      </c>
      <c r="D19" s="88" t="s">
        <v>275</v>
      </c>
      <c r="E19" s="89">
        <v>50000000</v>
      </c>
      <c r="F19" s="90">
        <f t="shared" si="0"/>
        <v>0.37252475330231716</v>
      </c>
    </row>
    <row r="20" spans="1:6" ht="12" customHeight="1" thickBot="1">
      <c r="A20" s="22"/>
      <c r="B20" s="91"/>
      <c r="C20" s="82"/>
      <c r="D20" s="38"/>
      <c r="E20" s="39"/>
      <c r="F20" s="40"/>
    </row>
    <row r="21" spans="1:6" ht="90" customHeight="1" thickBot="1">
      <c r="A21" s="28"/>
      <c r="B21" s="29">
        <v>2</v>
      </c>
      <c r="C21" s="95" t="s">
        <v>38</v>
      </c>
      <c r="D21" s="83" t="s">
        <v>39</v>
      </c>
      <c r="E21" s="30">
        <f>SUM(E22)</f>
        <v>364.31</v>
      </c>
      <c r="F21" s="31">
        <f>E21/$E$4*100</f>
        <v>2.7142898575113436E-06</v>
      </c>
    </row>
    <row r="22" spans="1:6" ht="12" customHeight="1">
      <c r="A22" s="43"/>
      <c r="B22" s="94"/>
      <c r="C22" s="113" t="s">
        <v>267</v>
      </c>
      <c r="D22" s="86" t="s">
        <v>268</v>
      </c>
      <c r="E22" s="87">
        <v>364.31</v>
      </c>
      <c r="F22" s="112">
        <f>E22/$E$4*100</f>
        <v>2.7142898575113436E-06</v>
      </c>
    </row>
    <row r="23" spans="1:6" ht="12" customHeight="1" thickBot="1">
      <c r="A23" s="22"/>
      <c r="B23" s="36"/>
      <c r="C23" s="37"/>
      <c r="D23" s="38"/>
      <c r="E23" s="39"/>
      <c r="F23" s="40"/>
    </row>
    <row r="24" spans="1:6" ht="28.5" customHeight="1" thickBot="1">
      <c r="A24" s="28"/>
      <c r="B24" s="29">
        <v>3</v>
      </c>
      <c r="C24" s="123" t="s">
        <v>25</v>
      </c>
      <c r="D24" s="124"/>
      <c r="E24" s="30">
        <f>SUM(E25:E147)</f>
        <v>10161337990.389996</v>
      </c>
      <c r="F24" s="31">
        <f aca="true" t="shared" si="1" ref="F24:F55">E24/$E$4*100</f>
        <v>75.70699856182993</v>
      </c>
    </row>
    <row r="25" spans="1:6" ht="12.75" customHeight="1">
      <c r="A25" s="32"/>
      <c r="B25" s="81"/>
      <c r="C25" s="103" t="s">
        <v>8</v>
      </c>
      <c r="D25" s="105"/>
      <c r="E25" s="100">
        <v>1010715686</v>
      </c>
      <c r="F25" s="102">
        <f t="shared" si="1"/>
        <v>7.530332231718645</v>
      </c>
    </row>
    <row r="26" spans="1:6" ht="12.75" customHeight="1">
      <c r="A26" s="32"/>
      <c r="B26" s="81"/>
      <c r="C26" s="114" t="s">
        <v>5</v>
      </c>
      <c r="D26" s="115"/>
      <c r="E26" s="116">
        <v>873722502.21</v>
      </c>
      <c r="F26" s="102">
        <f t="shared" si="1"/>
        <v>6.509665191809271</v>
      </c>
    </row>
    <row r="27" spans="1:6" ht="12.75" customHeight="1">
      <c r="A27" s="32"/>
      <c r="B27" s="81"/>
      <c r="C27" s="114" t="s">
        <v>16</v>
      </c>
      <c r="D27" s="115"/>
      <c r="E27" s="116">
        <v>535414119.25</v>
      </c>
      <c r="F27" s="102">
        <f t="shared" si="1"/>
        <v>3.9891002537636737</v>
      </c>
    </row>
    <row r="28" spans="1:6" ht="12.75" customHeight="1">
      <c r="A28" s="32"/>
      <c r="B28" s="81"/>
      <c r="C28" s="114" t="s">
        <v>36</v>
      </c>
      <c r="D28" s="115"/>
      <c r="E28" s="116">
        <v>512242918.04</v>
      </c>
      <c r="F28" s="102">
        <f t="shared" si="1"/>
        <v>3.8164633334742017</v>
      </c>
    </row>
    <row r="29" spans="1:6" ht="12.75" customHeight="1">
      <c r="A29" s="32"/>
      <c r="B29" s="81"/>
      <c r="C29" s="114" t="s">
        <v>22</v>
      </c>
      <c r="D29" s="115"/>
      <c r="E29" s="116">
        <v>490829255.33</v>
      </c>
      <c r="F29" s="102">
        <f t="shared" si="1"/>
        <v>3.6569209451073657</v>
      </c>
    </row>
    <row r="30" spans="1:6" ht="12.75" customHeight="1">
      <c r="A30" s="32"/>
      <c r="B30" s="81"/>
      <c r="C30" s="114" t="s">
        <v>111</v>
      </c>
      <c r="D30" s="115"/>
      <c r="E30" s="116">
        <v>481256191.6</v>
      </c>
      <c r="F30" s="102">
        <f t="shared" si="1"/>
        <v>3.585596881020054</v>
      </c>
    </row>
    <row r="31" spans="1:6" ht="12.75" customHeight="1">
      <c r="A31" s="32"/>
      <c r="B31" s="81"/>
      <c r="C31" s="114" t="s">
        <v>7</v>
      </c>
      <c r="D31" s="115"/>
      <c r="E31" s="116">
        <v>391700825.53</v>
      </c>
      <c r="F31" s="102">
        <f t="shared" si="1"/>
        <v>2.9183650679775446</v>
      </c>
    </row>
    <row r="32" spans="1:6" ht="12.75" customHeight="1">
      <c r="A32" s="32"/>
      <c r="B32" s="81"/>
      <c r="C32" s="114" t="s">
        <v>6</v>
      </c>
      <c r="D32" s="115"/>
      <c r="E32" s="116">
        <v>390909141.27</v>
      </c>
      <c r="F32" s="102">
        <f t="shared" si="1"/>
        <v>2.912466628304548</v>
      </c>
    </row>
    <row r="33" spans="1:6" ht="12.75" customHeight="1">
      <c r="A33" s="32"/>
      <c r="B33" s="81"/>
      <c r="C33" s="114" t="s">
        <v>31</v>
      </c>
      <c r="D33" s="115"/>
      <c r="E33" s="116">
        <v>347114201.82</v>
      </c>
      <c r="F33" s="102">
        <f t="shared" si="1"/>
        <v>2.5861726480145246</v>
      </c>
    </row>
    <row r="34" spans="1:6" ht="12.75" customHeight="1">
      <c r="A34" s="32"/>
      <c r="B34" s="81"/>
      <c r="C34" s="114" t="s">
        <v>19</v>
      </c>
      <c r="D34" s="115"/>
      <c r="E34" s="116">
        <v>258610728.38</v>
      </c>
      <c r="F34" s="102">
        <f t="shared" si="1"/>
        <v>1.9267779558218412</v>
      </c>
    </row>
    <row r="35" spans="1:6" ht="12.75" customHeight="1">
      <c r="A35" s="32"/>
      <c r="B35" s="81"/>
      <c r="C35" s="114" t="s">
        <v>61</v>
      </c>
      <c r="D35" s="115"/>
      <c r="E35" s="116">
        <v>243731210.87</v>
      </c>
      <c r="F35" s="102">
        <f t="shared" si="1"/>
        <v>1.815918184028436</v>
      </c>
    </row>
    <row r="36" spans="1:6" ht="12.75" customHeight="1">
      <c r="A36" s="32"/>
      <c r="B36" s="81"/>
      <c r="C36" s="114" t="s">
        <v>112</v>
      </c>
      <c r="D36" s="115"/>
      <c r="E36" s="116">
        <v>243095754.97</v>
      </c>
      <c r="F36" s="102">
        <f t="shared" si="1"/>
        <v>1.8111837229807959</v>
      </c>
    </row>
    <row r="37" spans="1:6" ht="12.75" customHeight="1">
      <c r="A37" s="32"/>
      <c r="B37" s="81"/>
      <c r="C37" s="114" t="s">
        <v>20</v>
      </c>
      <c r="D37" s="115"/>
      <c r="E37" s="116">
        <v>241849074.41</v>
      </c>
      <c r="F37" s="102">
        <f t="shared" si="1"/>
        <v>1.80189533561958</v>
      </c>
    </row>
    <row r="38" spans="1:6" ht="12.75" customHeight="1">
      <c r="A38" s="32"/>
      <c r="B38" s="81"/>
      <c r="C38" s="114" t="s">
        <v>23</v>
      </c>
      <c r="D38" s="115"/>
      <c r="E38" s="116">
        <v>240288329.37</v>
      </c>
      <c r="F38" s="102">
        <f t="shared" si="1"/>
        <v>1.7902670123997038</v>
      </c>
    </row>
    <row r="39" spans="1:6" ht="12.75" customHeight="1">
      <c r="A39" s="32"/>
      <c r="B39" s="81"/>
      <c r="C39" s="114" t="s">
        <v>21</v>
      </c>
      <c r="D39" s="115"/>
      <c r="E39" s="116">
        <v>238210035.8</v>
      </c>
      <c r="F39" s="102">
        <f t="shared" si="1"/>
        <v>1.774782696410623</v>
      </c>
    </row>
    <row r="40" spans="1:6" ht="12.75" customHeight="1">
      <c r="A40" s="32"/>
      <c r="B40" s="81"/>
      <c r="C40" s="114" t="s">
        <v>17</v>
      </c>
      <c r="D40" s="115"/>
      <c r="E40" s="116">
        <v>219108540.68</v>
      </c>
      <c r="F40" s="102">
        <f t="shared" si="1"/>
        <v>1.6324671012649548</v>
      </c>
    </row>
    <row r="41" spans="1:6" ht="12.75" customHeight="1">
      <c r="A41" s="32"/>
      <c r="B41" s="81"/>
      <c r="C41" s="114" t="s">
        <v>30</v>
      </c>
      <c r="D41" s="115"/>
      <c r="E41" s="116">
        <v>151541724.78</v>
      </c>
      <c r="F41" s="102">
        <f t="shared" si="1"/>
        <v>1.129060872773543</v>
      </c>
    </row>
    <row r="42" spans="1:6" ht="12.75" customHeight="1">
      <c r="A42" s="32"/>
      <c r="B42" s="81"/>
      <c r="C42" s="114" t="s">
        <v>26</v>
      </c>
      <c r="D42" s="115"/>
      <c r="E42" s="116">
        <v>135133144.18</v>
      </c>
      <c r="F42" s="102">
        <f t="shared" si="1"/>
        <v>1.0068088239724193</v>
      </c>
    </row>
    <row r="43" spans="1:6" ht="12.75" customHeight="1">
      <c r="A43" s="32"/>
      <c r="B43" s="81"/>
      <c r="C43" s="114" t="s">
        <v>69</v>
      </c>
      <c r="D43" s="115"/>
      <c r="E43" s="116">
        <v>134762108.66</v>
      </c>
      <c r="F43" s="102">
        <f t="shared" si="1"/>
        <v>1.0040444256613312</v>
      </c>
    </row>
    <row r="44" spans="1:6" ht="12.75" customHeight="1">
      <c r="A44" s="32"/>
      <c r="B44" s="81"/>
      <c r="C44" s="114" t="s">
        <v>115</v>
      </c>
      <c r="D44" s="115"/>
      <c r="E44" s="116">
        <v>128670929.26</v>
      </c>
      <c r="F44" s="102">
        <f t="shared" si="1"/>
        <v>0.9586621235952282</v>
      </c>
    </row>
    <row r="45" spans="1:6" ht="12.75" customHeight="1">
      <c r="A45" s="32"/>
      <c r="B45" s="81"/>
      <c r="C45" s="114" t="s">
        <v>27</v>
      </c>
      <c r="D45" s="115"/>
      <c r="E45" s="116">
        <v>127470497.29</v>
      </c>
      <c r="F45" s="102">
        <f t="shared" si="1"/>
        <v>0.9497183111256189</v>
      </c>
    </row>
    <row r="46" spans="1:6" ht="12.75" customHeight="1">
      <c r="A46" s="32"/>
      <c r="B46" s="81"/>
      <c r="C46" s="114" t="s">
        <v>238</v>
      </c>
      <c r="D46" s="115"/>
      <c r="E46" s="116">
        <v>125633264.94</v>
      </c>
      <c r="F46" s="102">
        <f t="shared" si="1"/>
        <v>0.9360300205667631</v>
      </c>
    </row>
    <row r="47" spans="1:6" ht="12.75" customHeight="1">
      <c r="A47" s="32"/>
      <c r="B47" s="81"/>
      <c r="C47" s="114" t="s">
        <v>65</v>
      </c>
      <c r="D47" s="115"/>
      <c r="E47" s="116">
        <v>122085014.42</v>
      </c>
      <c r="F47" s="102">
        <f t="shared" si="1"/>
        <v>0.9095937975744067</v>
      </c>
    </row>
    <row r="48" spans="1:6" ht="12.75" customHeight="1">
      <c r="A48" s="32"/>
      <c r="B48" s="81"/>
      <c r="C48" s="114" t="s">
        <v>35</v>
      </c>
      <c r="D48" s="115"/>
      <c r="E48" s="116">
        <v>119187471.71</v>
      </c>
      <c r="F48" s="102">
        <f t="shared" si="1"/>
        <v>0.888005669909893</v>
      </c>
    </row>
    <row r="49" spans="1:6" ht="12.75" customHeight="1">
      <c r="A49" s="32"/>
      <c r="B49" s="81"/>
      <c r="C49" s="114" t="s">
        <v>24</v>
      </c>
      <c r="D49" s="115"/>
      <c r="E49" s="116">
        <v>109503619.23</v>
      </c>
      <c r="F49" s="102">
        <f t="shared" si="1"/>
        <v>0.8158561747873325</v>
      </c>
    </row>
    <row r="50" spans="1:6" ht="12.75" customHeight="1">
      <c r="A50" s="32"/>
      <c r="B50" s="81"/>
      <c r="C50" s="114" t="s">
        <v>53</v>
      </c>
      <c r="D50" s="115"/>
      <c r="E50" s="116">
        <v>109208503.8</v>
      </c>
      <c r="F50" s="102">
        <f t="shared" si="1"/>
        <v>0.8136574187322033</v>
      </c>
    </row>
    <row r="51" spans="1:6" ht="12.75" customHeight="1">
      <c r="A51" s="32"/>
      <c r="B51" s="81"/>
      <c r="C51" s="114" t="s">
        <v>114</v>
      </c>
      <c r="D51" s="115"/>
      <c r="E51" s="116">
        <v>95500267.62</v>
      </c>
      <c r="F51" s="102">
        <f t="shared" si="1"/>
        <v>0.7115242727089155</v>
      </c>
    </row>
    <row r="52" spans="1:6" ht="12.75" customHeight="1">
      <c r="A52" s="32"/>
      <c r="B52" s="81"/>
      <c r="C52" s="114" t="s">
        <v>68</v>
      </c>
      <c r="D52" s="115"/>
      <c r="E52" s="116">
        <v>94623239.82</v>
      </c>
      <c r="F52" s="102">
        <f t="shared" si="1"/>
        <v>0.7049899814122298</v>
      </c>
    </row>
    <row r="53" spans="1:6" ht="12.75" customHeight="1">
      <c r="A53" s="32"/>
      <c r="B53" s="81"/>
      <c r="C53" s="114" t="s">
        <v>143</v>
      </c>
      <c r="D53" s="115"/>
      <c r="E53" s="116">
        <v>86047371.32</v>
      </c>
      <c r="F53" s="102">
        <f t="shared" si="1"/>
        <v>0.6410955154659176</v>
      </c>
    </row>
    <row r="54" spans="1:6" ht="12.75" customHeight="1">
      <c r="A54" s="32"/>
      <c r="B54" s="81"/>
      <c r="C54" s="114" t="s">
        <v>60</v>
      </c>
      <c r="D54" s="115"/>
      <c r="E54" s="116">
        <v>85519157.84</v>
      </c>
      <c r="F54" s="102">
        <f t="shared" si="1"/>
        <v>0.6371600635393585</v>
      </c>
    </row>
    <row r="55" spans="1:6" ht="12.75" customHeight="1">
      <c r="A55" s="32"/>
      <c r="B55" s="81"/>
      <c r="C55" s="114" t="s">
        <v>62</v>
      </c>
      <c r="D55" s="115"/>
      <c r="E55" s="116">
        <v>82627062.31</v>
      </c>
      <c r="F55" s="102">
        <f t="shared" si="1"/>
        <v>0.6156125200625588</v>
      </c>
    </row>
    <row r="56" spans="1:6" ht="12.75" customHeight="1">
      <c r="A56" s="32"/>
      <c r="B56" s="81"/>
      <c r="C56" s="114" t="s">
        <v>257</v>
      </c>
      <c r="D56" s="115"/>
      <c r="E56" s="116">
        <v>78235954.47</v>
      </c>
      <c r="F56" s="102">
        <f aca="true" t="shared" si="2" ref="F56:F87">E56/$E$4*100</f>
        <v>0.5828965927661613</v>
      </c>
    </row>
    <row r="57" spans="1:6" ht="12.75" customHeight="1">
      <c r="A57" s="32"/>
      <c r="B57" s="81"/>
      <c r="C57" s="114" t="s">
        <v>234</v>
      </c>
      <c r="D57" s="115"/>
      <c r="E57" s="116">
        <v>74964803.23</v>
      </c>
      <c r="F57" s="102">
        <f t="shared" si="2"/>
        <v>0.55852489659225</v>
      </c>
    </row>
    <row r="58" spans="1:6" ht="12.75" customHeight="1">
      <c r="A58" s="32"/>
      <c r="B58" s="81"/>
      <c r="C58" s="114" t="s">
        <v>66</v>
      </c>
      <c r="D58" s="115"/>
      <c r="E58" s="116">
        <v>70191675.1</v>
      </c>
      <c r="F58" s="102">
        <f t="shared" si="2"/>
        <v>0.522962729010078</v>
      </c>
    </row>
    <row r="59" spans="1:6" ht="12.75" customHeight="1">
      <c r="A59" s="32"/>
      <c r="B59" s="81"/>
      <c r="C59" s="114" t="s">
        <v>233</v>
      </c>
      <c r="D59" s="115"/>
      <c r="E59" s="116">
        <v>68593247.95</v>
      </c>
      <c r="F59" s="102">
        <f t="shared" si="2"/>
        <v>0.5110536554155685</v>
      </c>
    </row>
    <row r="60" spans="1:6" ht="12.75" customHeight="1">
      <c r="A60" s="32"/>
      <c r="B60" s="81"/>
      <c r="C60" s="114" t="s">
        <v>74</v>
      </c>
      <c r="D60" s="115"/>
      <c r="E60" s="116">
        <v>65111667.86</v>
      </c>
      <c r="F60" s="102">
        <f t="shared" si="2"/>
        <v>0.48511416013297826</v>
      </c>
    </row>
    <row r="61" spans="1:6" ht="12.75" customHeight="1">
      <c r="A61" s="32"/>
      <c r="B61" s="81"/>
      <c r="C61" s="114" t="s">
        <v>70</v>
      </c>
      <c r="D61" s="115"/>
      <c r="E61" s="116">
        <v>62388134.04</v>
      </c>
      <c r="F61" s="102">
        <f t="shared" si="2"/>
        <v>0.4648224848448579</v>
      </c>
    </row>
    <row r="62" spans="1:6" ht="12.75" customHeight="1">
      <c r="A62" s="32"/>
      <c r="B62" s="81"/>
      <c r="C62" s="114" t="s">
        <v>117</v>
      </c>
      <c r="D62" s="115"/>
      <c r="E62" s="116">
        <v>53038697.32</v>
      </c>
      <c r="F62" s="102">
        <f t="shared" si="2"/>
        <v>0.3951645526921854</v>
      </c>
    </row>
    <row r="63" spans="1:6" ht="12.75" customHeight="1">
      <c r="A63" s="32"/>
      <c r="B63" s="81"/>
      <c r="C63" s="114" t="s">
        <v>64</v>
      </c>
      <c r="D63" s="115"/>
      <c r="E63" s="116">
        <v>50154001.35</v>
      </c>
      <c r="F63" s="102">
        <f t="shared" si="2"/>
        <v>0.37367213960065665</v>
      </c>
    </row>
    <row r="64" spans="1:6" ht="12.75" customHeight="1">
      <c r="A64" s="32"/>
      <c r="B64" s="81"/>
      <c r="C64" s="114" t="s">
        <v>113</v>
      </c>
      <c r="D64" s="115"/>
      <c r="E64" s="116">
        <v>49512616.26</v>
      </c>
      <c r="F64" s="102">
        <f t="shared" si="2"/>
        <v>0.36889350315217595</v>
      </c>
    </row>
    <row r="65" spans="1:6" ht="12.75" customHeight="1">
      <c r="A65" s="32"/>
      <c r="B65" s="81"/>
      <c r="C65" s="114" t="s">
        <v>63</v>
      </c>
      <c r="D65" s="115"/>
      <c r="E65" s="116">
        <v>45633226</v>
      </c>
      <c r="F65" s="102">
        <f t="shared" si="2"/>
        <v>0.33999012516077776</v>
      </c>
    </row>
    <row r="66" spans="1:6" ht="12.75" customHeight="1">
      <c r="A66" s="32"/>
      <c r="B66" s="81"/>
      <c r="C66" s="114" t="s">
        <v>49</v>
      </c>
      <c r="D66" s="115"/>
      <c r="E66" s="116">
        <v>44094707.57</v>
      </c>
      <c r="F66" s="102">
        <f t="shared" si="2"/>
        <v>0.32852740118904133</v>
      </c>
    </row>
    <row r="67" spans="1:6" ht="12.75" customHeight="1">
      <c r="A67" s="32"/>
      <c r="B67" s="81"/>
      <c r="C67" s="114" t="s">
        <v>76</v>
      </c>
      <c r="D67" s="115"/>
      <c r="E67" s="116">
        <v>43412848.58</v>
      </c>
      <c r="F67" s="102">
        <f t="shared" si="2"/>
        <v>0.323447214148307</v>
      </c>
    </row>
    <row r="68" spans="1:6" ht="12.75" customHeight="1">
      <c r="A68" s="32"/>
      <c r="B68" s="81"/>
      <c r="C68" s="114" t="s">
        <v>237</v>
      </c>
      <c r="D68" s="115"/>
      <c r="E68" s="116">
        <v>39375496.36</v>
      </c>
      <c r="F68" s="102">
        <f t="shared" si="2"/>
        <v>0.29336694135330577</v>
      </c>
    </row>
    <row r="69" spans="1:6" ht="12.75" customHeight="1">
      <c r="A69" s="32"/>
      <c r="B69" s="81"/>
      <c r="C69" s="114" t="s">
        <v>252</v>
      </c>
      <c r="D69" s="115"/>
      <c r="E69" s="116">
        <v>38547201.24</v>
      </c>
      <c r="F69" s="102">
        <f t="shared" si="2"/>
        <v>0.2871957326485155</v>
      </c>
    </row>
    <row r="70" spans="1:6" ht="12.75" customHeight="1">
      <c r="A70" s="32"/>
      <c r="B70" s="81"/>
      <c r="C70" s="114" t="s">
        <v>116</v>
      </c>
      <c r="D70" s="115"/>
      <c r="E70" s="116">
        <v>38066852.08</v>
      </c>
      <c r="F70" s="102">
        <f t="shared" si="2"/>
        <v>0.28361689360195597</v>
      </c>
    </row>
    <row r="71" spans="1:6" ht="12.75" customHeight="1">
      <c r="A71" s="32"/>
      <c r="B71" s="81"/>
      <c r="C71" s="114" t="s">
        <v>239</v>
      </c>
      <c r="D71" s="115"/>
      <c r="E71" s="116">
        <v>36274019.72</v>
      </c>
      <c r="F71" s="102">
        <f t="shared" si="2"/>
        <v>0.27025940494952777</v>
      </c>
    </row>
    <row r="72" spans="1:6" ht="12.75" customHeight="1">
      <c r="A72" s="32"/>
      <c r="B72" s="81"/>
      <c r="C72" s="114" t="s">
        <v>118</v>
      </c>
      <c r="D72" s="115"/>
      <c r="E72" s="116">
        <v>33544658.96</v>
      </c>
      <c r="F72" s="102">
        <f t="shared" si="2"/>
        <v>0.24992431607368729</v>
      </c>
    </row>
    <row r="73" spans="1:6" ht="12.75" customHeight="1">
      <c r="A73" s="32"/>
      <c r="B73" s="81"/>
      <c r="C73" s="114" t="s">
        <v>240</v>
      </c>
      <c r="D73" s="115"/>
      <c r="E73" s="116">
        <v>32717123.14</v>
      </c>
      <c r="F73" s="102">
        <f t="shared" si="2"/>
        <v>0.24375876452980066</v>
      </c>
    </row>
    <row r="74" spans="1:6" ht="12.75" customHeight="1">
      <c r="A74" s="32"/>
      <c r="B74" s="81"/>
      <c r="C74" s="114" t="s">
        <v>236</v>
      </c>
      <c r="D74" s="115"/>
      <c r="E74" s="116">
        <v>32539434.94</v>
      </c>
      <c r="F74" s="102">
        <f t="shared" si="2"/>
        <v>0.24243489947240604</v>
      </c>
    </row>
    <row r="75" spans="1:6" ht="12.75" customHeight="1">
      <c r="A75" s="32"/>
      <c r="B75" s="81"/>
      <c r="C75" s="114" t="s">
        <v>73</v>
      </c>
      <c r="D75" s="115"/>
      <c r="E75" s="116">
        <v>31894157.56</v>
      </c>
      <c r="F75" s="102">
        <f t="shared" si="2"/>
        <v>0.23762726353648467</v>
      </c>
    </row>
    <row r="76" spans="1:6" ht="12.75" customHeight="1">
      <c r="A76" s="32"/>
      <c r="B76" s="81"/>
      <c r="C76" s="114" t="s">
        <v>119</v>
      </c>
      <c r="D76" s="115"/>
      <c r="E76" s="116">
        <v>31503433.51</v>
      </c>
      <c r="F76" s="102">
        <f t="shared" si="2"/>
        <v>0.23471617592977406</v>
      </c>
    </row>
    <row r="77" spans="1:6" ht="12.75" customHeight="1">
      <c r="A77" s="32"/>
      <c r="B77" s="81"/>
      <c r="C77" s="114" t="s">
        <v>260</v>
      </c>
      <c r="D77" s="115"/>
      <c r="E77" s="116">
        <v>31290997.96</v>
      </c>
      <c r="F77" s="102">
        <f t="shared" si="2"/>
        <v>0.2331334259126462</v>
      </c>
    </row>
    <row r="78" spans="1:6" ht="12.75" customHeight="1">
      <c r="A78" s="32"/>
      <c r="B78" s="81"/>
      <c r="C78" s="114" t="s">
        <v>78</v>
      </c>
      <c r="D78" s="115"/>
      <c r="E78" s="116">
        <v>31281656.32</v>
      </c>
      <c r="F78" s="102">
        <f t="shared" si="2"/>
        <v>0.23306382606991743</v>
      </c>
    </row>
    <row r="79" spans="1:6" ht="12.75" customHeight="1">
      <c r="A79" s="32"/>
      <c r="B79" s="81"/>
      <c r="C79" s="114" t="s">
        <v>50</v>
      </c>
      <c r="D79" s="115"/>
      <c r="E79" s="116">
        <v>29090675.78</v>
      </c>
      <c r="F79" s="102">
        <f t="shared" si="2"/>
        <v>0.21673993636684385</v>
      </c>
    </row>
    <row r="80" spans="1:6" ht="12.75" customHeight="1">
      <c r="A80" s="32"/>
      <c r="B80" s="81"/>
      <c r="C80" s="114" t="s">
        <v>80</v>
      </c>
      <c r="D80" s="115"/>
      <c r="E80" s="116">
        <v>28965662.53</v>
      </c>
      <c r="F80" s="102">
        <f t="shared" si="2"/>
        <v>0.21580852576452847</v>
      </c>
    </row>
    <row r="81" spans="1:6" ht="12.75" customHeight="1">
      <c r="A81" s="32"/>
      <c r="B81" s="81"/>
      <c r="C81" s="114" t="s">
        <v>262</v>
      </c>
      <c r="D81" s="115"/>
      <c r="E81" s="116">
        <v>27911422.93</v>
      </c>
      <c r="F81" s="102">
        <f t="shared" si="2"/>
        <v>0.20795391882629777</v>
      </c>
    </row>
    <row r="82" spans="1:6" ht="12.75" customHeight="1">
      <c r="A82" s="32"/>
      <c r="B82" s="81"/>
      <c r="C82" s="114" t="s">
        <v>241</v>
      </c>
      <c r="D82" s="115"/>
      <c r="E82" s="116">
        <v>27716008.37</v>
      </c>
      <c r="F82" s="102">
        <f t="shared" si="2"/>
        <v>0.20649798361118418</v>
      </c>
    </row>
    <row r="83" spans="1:6" ht="12.75" customHeight="1">
      <c r="A83" s="32"/>
      <c r="B83" s="81"/>
      <c r="C83" s="114" t="s">
        <v>79</v>
      </c>
      <c r="D83" s="115"/>
      <c r="E83" s="116">
        <v>27144803.19</v>
      </c>
      <c r="F83" s="102">
        <f t="shared" si="2"/>
        <v>0.20224222223589405</v>
      </c>
    </row>
    <row r="84" spans="1:6" ht="12.75" customHeight="1">
      <c r="A84" s="32"/>
      <c r="B84" s="81"/>
      <c r="C84" s="114" t="s">
        <v>77</v>
      </c>
      <c r="D84" s="115"/>
      <c r="E84" s="116">
        <v>24147978.06</v>
      </c>
      <c r="F84" s="102">
        <f t="shared" si="2"/>
        <v>0.17991439139102536</v>
      </c>
    </row>
    <row r="85" spans="1:6" ht="12.75" customHeight="1">
      <c r="A85" s="32"/>
      <c r="B85" s="81"/>
      <c r="C85" s="114" t="s">
        <v>59</v>
      </c>
      <c r="D85" s="115"/>
      <c r="E85" s="116">
        <v>23048389.29</v>
      </c>
      <c r="F85" s="102">
        <f t="shared" si="2"/>
        <v>0.1717219106854604</v>
      </c>
    </row>
    <row r="86" spans="1:6" ht="12.75" customHeight="1">
      <c r="A86" s="32"/>
      <c r="B86" s="81"/>
      <c r="C86" s="114" t="s">
        <v>120</v>
      </c>
      <c r="D86" s="115"/>
      <c r="E86" s="116">
        <v>22246650.39</v>
      </c>
      <c r="F86" s="102">
        <f t="shared" si="2"/>
        <v>0.16574855896675297</v>
      </c>
    </row>
    <row r="87" spans="1:6" ht="12.75" customHeight="1">
      <c r="A87" s="32"/>
      <c r="B87" s="81"/>
      <c r="C87" s="114" t="s">
        <v>72</v>
      </c>
      <c r="D87" s="115"/>
      <c r="E87" s="116">
        <v>21607646.57</v>
      </c>
      <c r="F87" s="102">
        <f t="shared" si="2"/>
        <v>0.1609876641586582</v>
      </c>
    </row>
    <row r="88" spans="1:6" ht="12.75" customHeight="1">
      <c r="A88" s="32"/>
      <c r="B88" s="81"/>
      <c r="C88" s="114" t="s">
        <v>84</v>
      </c>
      <c r="D88" s="115"/>
      <c r="E88" s="116">
        <v>21185591.38</v>
      </c>
      <c r="F88" s="102">
        <f aca="true" t="shared" si="3" ref="F88:F119">E88/$E$4*100</f>
        <v>0.15784314404796396</v>
      </c>
    </row>
    <row r="89" spans="1:6" ht="12.75" customHeight="1">
      <c r="A89" s="32"/>
      <c r="B89" s="81"/>
      <c r="C89" s="114" t="s">
        <v>81</v>
      </c>
      <c r="D89" s="115"/>
      <c r="E89" s="116">
        <v>19827189.23</v>
      </c>
      <c r="F89" s="102">
        <f t="shared" si="3"/>
        <v>0.14772237553168222</v>
      </c>
    </row>
    <row r="90" spans="1:6" ht="12.75" customHeight="1">
      <c r="A90" s="32"/>
      <c r="B90" s="81"/>
      <c r="C90" s="114" t="s">
        <v>82</v>
      </c>
      <c r="D90" s="115"/>
      <c r="E90" s="116">
        <v>18940152</v>
      </c>
      <c r="F90" s="102">
        <f t="shared" si="3"/>
        <v>0.1411135090261678</v>
      </c>
    </row>
    <row r="91" spans="1:6" ht="12.75" customHeight="1">
      <c r="A91" s="32"/>
      <c r="B91" s="81"/>
      <c r="C91" s="114" t="s">
        <v>93</v>
      </c>
      <c r="D91" s="115"/>
      <c r="E91" s="116">
        <v>18531074.02</v>
      </c>
      <c r="F91" s="102">
        <f t="shared" si="3"/>
        <v>0.13806567555454957</v>
      </c>
    </row>
    <row r="92" spans="1:6" ht="12.75" customHeight="1">
      <c r="A92" s="32"/>
      <c r="B92" s="81"/>
      <c r="C92" s="114" t="s">
        <v>71</v>
      </c>
      <c r="D92" s="115"/>
      <c r="E92" s="116">
        <v>18461557.55</v>
      </c>
      <c r="F92" s="102">
        <f t="shared" si="3"/>
        <v>0.13754774343780563</v>
      </c>
    </row>
    <row r="93" spans="1:6" ht="12.75" customHeight="1">
      <c r="A93" s="32"/>
      <c r="B93" s="81"/>
      <c r="C93" s="114" t="s">
        <v>256</v>
      </c>
      <c r="D93" s="115"/>
      <c r="E93" s="116">
        <v>18384724.88</v>
      </c>
      <c r="F93" s="102">
        <f t="shared" si="3"/>
        <v>0.13697530200905947</v>
      </c>
    </row>
    <row r="94" spans="1:6" ht="12.75" customHeight="1">
      <c r="A94" s="32"/>
      <c r="B94" s="81"/>
      <c r="C94" s="114" t="s">
        <v>242</v>
      </c>
      <c r="D94" s="115"/>
      <c r="E94" s="116">
        <v>18373588.57</v>
      </c>
      <c r="F94" s="102">
        <f t="shared" si="3"/>
        <v>0.1368923309863505</v>
      </c>
    </row>
    <row r="95" spans="1:6" ht="12.75" customHeight="1">
      <c r="A95" s="32"/>
      <c r="B95" s="81"/>
      <c r="C95" s="114" t="s">
        <v>263</v>
      </c>
      <c r="D95" s="115"/>
      <c r="E95" s="116">
        <v>17801707</v>
      </c>
      <c r="F95" s="102">
        <f t="shared" si="3"/>
        <v>0.13263153017070264</v>
      </c>
    </row>
    <row r="96" spans="1:6" ht="12.75" customHeight="1">
      <c r="A96" s="32"/>
      <c r="B96" s="81"/>
      <c r="C96" s="114" t="s">
        <v>141</v>
      </c>
      <c r="D96" s="115"/>
      <c r="E96" s="116">
        <v>14215522.17</v>
      </c>
      <c r="F96" s="102">
        <f t="shared" si="3"/>
        <v>0.10591267778885742</v>
      </c>
    </row>
    <row r="97" spans="1:6" ht="12.75" customHeight="1">
      <c r="A97" s="32"/>
      <c r="B97" s="81"/>
      <c r="C97" s="114" t="s">
        <v>121</v>
      </c>
      <c r="D97" s="115"/>
      <c r="E97" s="116">
        <v>14073087.42</v>
      </c>
      <c r="F97" s="102">
        <f t="shared" si="3"/>
        <v>0.10485146838674886</v>
      </c>
    </row>
    <row r="98" spans="1:6" ht="12.75" customHeight="1">
      <c r="A98" s="32"/>
      <c r="B98" s="81"/>
      <c r="C98" s="114" t="s">
        <v>95</v>
      </c>
      <c r="D98" s="115"/>
      <c r="E98" s="116">
        <v>12823991.22</v>
      </c>
      <c r="F98" s="102">
        <f t="shared" si="3"/>
        <v>0.09554508331163163</v>
      </c>
    </row>
    <row r="99" spans="1:6" ht="12.75" customHeight="1">
      <c r="A99" s="32"/>
      <c r="B99" s="81"/>
      <c r="C99" s="114" t="s">
        <v>85</v>
      </c>
      <c r="D99" s="115"/>
      <c r="E99" s="116">
        <v>12792879.41</v>
      </c>
      <c r="F99" s="102">
        <f t="shared" si="3"/>
        <v>0.09531328492473086</v>
      </c>
    </row>
    <row r="100" spans="1:6" ht="12.75" customHeight="1">
      <c r="A100" s="32"/>
      <c r="B100" s="81"/>
      <c r="C100" s="114" t="s">
        <v>91</v>
      </c>
      <c r="D100" s="115"/>
      <c r="E100" s="116">
        <v>11895224.68</v>
      </c>
      <c r="F100" s="102">
        <f t="shared" si="3"/>
        <v>0.0886253127878527</v>
      </c>
    </row>
    <row r="101" spans="1:6" ht="12.75" customHeight="1">
      <c r="A101" s="32"/>
      <c r="B101" s="81"/>
      <c r="C101" s="114" t="s">
        <v>259</v>
      </c>
      <c r="D101" s="115"/>
      <c r="E101" s="116">
        <v>10701046.81</v>
      </c>
      <c r="F101" s="102">
        <f t="shared" si="3"/>
        <v>0.07972809645943597</v>
      </c>
    </row>
    <row r="102" spans="1:6" ht="12.75" customHeight="1">
      <c r="A102" s="32"/>
      <c r="B102" s="81"/>
      <c r="C102" s="114" t="s">
        <v>89</v>
      </c>
      <c r="D102" s="115"/>
      <c r="E102" s="116">
        <v>10437602.5</v>
      </c>
      <c r="F102" s="102">
        <f t="shared" si="3"/>
        <v>0.07776530592760299</v>
      </c>
    </row>
    <row r="103" spans="1:6" ht="12.75" customHeight="1">
      <c r="A103" s="32"/>
      <c r="B103" s="81"/>
      <c r="C103" s="114" t="s">
        <v>96</v>
      </c>
      <c r="D103" s="115"/>
      <c r="E103" s="116">
        <v>9687348</v>
      </c>
      <c r="F103" s="102">
        <f t="shared" si="3"/>
        <v>0.07217553847707392</v>
      </c>
    </row>
    <row r="104" spans="1:6" ht="12.75" customHeight="1">
      <c r="A104" s="32"/>
      <c r="B104" s="81"/>
      <c r="C104" s="114" t="s">
        <v>235</v>
      </c>
      <c r="D104" s="115"/>
      <c r="E104" s="116">
        <v>9180718.58</v>
      </c>
      <c r="F104" s="102">
        <f t="shared" si="3"/>
        <v>0.06840089848305</v>
      </c>
    </row>
    <row r="105" spans="1:6" ht="12.75" customHeight="1">
      <c r="A105" s="32"/>
      <c r="B105" s="81"/>
      <c r="C105" s="114" t="s">
        <v>92</v>
      </c>
      <c r="D105" s="115"/>
      <c r="E105" s="116">
        <v>8759864.88</v>
      </c>
      <c r="F105" s="102">
        <f t="shared" si="3"/>
        <v>0.06526533006767266</v>
      </c>
    </row>
    <row r="106" spans="1:6" ht="12.75" customHeight="1">
      <c r="A106" s="32"/>
      <c r="B106" s="81"/>
      <c r="C106" s="114" t="s">
        <v>67</v>
      </c>
      <c r="D106" s="115"/>
      <c r="E106" s="116">
        <v>8698717.96</v>
      </c>
      <c r="F106" s="102">
        <f t="shared" si="3"/>
        <v>0.06480975524190871</v>
      </c>
    </row>
    <row r="107" spans="1:6" ht="12.75" customHeight="1">
      <c r="A107" s="32"/>
      <c r="B107" s="81"/>
      <c r="C107" s="114" t="s">
        <v>137</v>
      </c>
      <c r="D107" s="115"/>
      <c r="E107" s="116">
        <v>8567711.25</v>
      </c>
      <c r="F107" s="102">
        <f t="shared" si="3"/>
        <v>0.06383369039543475</v>
      </c>
    </row>
    <row r="108" spans="1:6" ht="12.75" customHeight="1">
      <c r="A108" s="32"/>
      <c r="B108" s="81"/>
      <c r="C108" s="114" t="s">
        <v>86</v>
      </c>
      <c r="D108" s="115"/>
      <c r="E108" s="116">
        <v>8345741.12</v>
      </c>
      <c r="F108" s="102">
        <f t="shared" si="3"/>
        <v>0.06217990303706009</v>
      </c>
    </row>
    <row r="109" spans="1:6" ht="12.75" customHeight="1">
      <c r="A109" s="32"/>
      <c r="B109" s="81"/>
      <c r="C109" s="114" t="s">
        <v>94</v>
      </c>
      <c r="D109" s="115"/>
      <c r="E109" s="116">
        <v>6973736</v>
      </c>
      <c r="F109" s="102">
        <f t="shared" si="3"/>
        <v>0.051957785659909765</v>
      </c>
    </row>
    <row r="110" spans="1:6" ht="12.75" customHeight="1">
      <c r="A110" s="32"/>
      <c r="B110" s="81"/>
      <c r="C110" s="114" t="s">
        <v>258</v>
      </c>
      <c r="D110" s="115"/>
      <c r="E110" s="116">
        <v>6949703.17</v>
      </c>
      <c r="F110" s="102">
        <f t="shared" si="3"/>
        <v>0.05177872917857164</v>
      </c>
    </row>
    <row r="111" spans="1:6" ht="12.75" customHeight="1">
      <c r="A111" s="32"/>
      <c r="B111" s="81"/>
      <c r="C111" s="114" t="s">
        <v>254</v>
      </c>
      <c r="D111" s="115"/>
      <c r="E111" s="116">
        <v>6194808.1</v>
      </c>
      <c r="F111" s="102">
        <f t="shared" si="3"/>
        <v>0.04615438718415392</v>
      </c>
    </row>
    <row r="112" spans="1:6" ht="12.75" customHeight="1">
      <c r="A112" s="32"/>
      <c r="B112" s="81"/>
      <c r="C112" s="114" t="s">
        <v>134</v>
      </c>
      <c r="D112" s="115"/>
      <c r="E112" s="116">
        <v>6175372.41</v>
      </c>
      <c r="F112" s="102">
        <f t="shared" si="3"/>
        <v>0.04600958167170372</v>
      </c>
    </row>
    <row r="113" spans="1:6" ht="12.75" customHeight="1">
      <c r="A113" s="32"/>
      <c r="B113" s="81"/>
      <c r="C113" s="114" t="s">
        <v>247</v>
      </c>
      <c r="D113" s="115"/>
      <c r="E113" s="116">
        <v>6003835.52</v>
      </c>
      <c r="F113" s="102">
        <f t="shared" si="3"/>
        <v>0.04473154691911378</v>
      </c>
    </row>
    <row r="114" spans="1:6" ht="12.75" customHeight="1">
      <c r="A114" s="32"/>
      <c r="B114" s="81"/>
      <c r="C114" s="114" t="s">
        <v>244</v>
      </c>
      <c r="D114" s="115"/>
      <c r="E114" s="116">
        <v>5779486.84</v>
      </c>
      <c r="F114" s="102">
        <f t="shared" si="3"/>
        <v>0.04306003818569978</v>
      </c>
    </row>
    <row r="115" spans="1:6" ht="12.75" customHeight="1">
      <c r="A115" s="32"/>
      <c r="B115" s="81"/>
      <c r="C115" s="114" t="s">
        <v>90</v>
      </c>
      <c r="D115" s="115"/>
      <c r="E115" s="116">
        <v>5591642.12</v>
      </c>
      <c r="F115" s="102">
        <f t="shared" si="3"/>
        <v>0.04166050202615692</v>
      </c>
    </row>
    <row r="116" spans="1:6" ht="12.75" customHeight="1">
      <c r="A116" s="32"/>
      <c r="B116" s="81"/>
      <c r="C116" s="114" t="s">
        <v>142</v>
      </c>
      <c r="D116" s="115"/>
      <c r="E116" s="116">
        <v>5301137.4</v>
      </c>
      <c r="F116" s="102">
        <f t="shared" si="3"/>
        <v>0.03949609804313374</v>
      </c>
    </row>
    <row r="117" spans="1:6" ht="12.75" customHeight="1">
      <c r="A117" s="32"/>
      <c r="B117" s="81"/>
      <c r="C117" s="114" t="s">
        <v>97</v>
      </c>
      <c r="D117" s="115"/>
      <c r="E117" s="116">
        <v>5217286.85</v>
      </c>
      <c r="F117" s="102">
        <f t="shared" si="3"/>
        <v>0.03887136993407347</v>
      </c>
    </row>
    <row r="118" spans="1:6" ht="12.75" customHeight="1">
      <c r="A118" s="32"/>
      <c r="B118" s="81"/>
      <c r="C118" s="114" t="s">
        <v>87</v>
      </c>
      <c r="D118" s="115"/>
      <c r="E118" s="116">
        <v>5195803.47</v>
      </c>
      <c r="F118" s="102">
        <f t="shared" si="3"/>
        <v>0.03871130811738147</v>
      </c>
    </row>
    <row r="119" spans="1:6" ht="12.75" customHeight="1">
      <c r="A119" s="32"/>
      <c r="B119" s="81"/>
      <c r="C119" s="114" t="s">
        <v>103</v>
      </c>
      <c r="D119" s="115"/>
      <c r="E119" s="116">
        <v>5016578.63</v>
      </c>
      <c r="F119" s="102">
        <f t="shared" si="3"/>
        <v>0.037375994331248524</v>
      </c>
    </row>
    <row r="120" spans="1:6" ht="12.75" customHeight="1">
      <c r="A120" s="32"/>
      <c r="B120" s="81"/>
      <c r="C120" s="114" t="s">
        <v>243</v>
      </c>
      <c r="D120" s="115"/>
      <c r="E120" s="116">
        <v>4982863.2</v>
      </c>
      <c r="F120" s="102">
        <f aca="true" t="shared" si="4" ref="F120:F151">E120/$E$4*100</f>
        <v>0.037124797686383895</v>
      </c>
    </row>
    <row r="121" spans="1:6" ht="12.75" customHeight="1">
      <c r="A121" s="32"/>
      <c r="B121" s="81"/>
      <c r="C121" s="114" t="s">
        <v>246</v>
      </c>
      <c r="D121" s="115"/>
      <c r="E121" s="116">
        <v>4973438.85</v>
      </c>
      <c r="F121" s="102">
        <f t="shared" si="4"/>
        <v>0.0370545816132082</v>
      </c>
    </row>
    <row r="122" spans="1:6" ht="12.75" customHeight="1">
      <c r="A122" s="32"/>
      <c r="B122" s="81"/>
      <c r="C122" s="114" t="s">
        <v>88</v>
      </c>
      <c r="D122" s="115"/>
      <c r="E122" s="116">
        <v>4692694.6</v>
      </c>
      <c r="F122" s="102">
        <f t="shared" si="4"/>
        <v>0.03496289796376232</v>
      </c>
    </row>
    <row r="123" spans="1:6" ht="12.75" customHeight="1">
      <c r="A123" s="32"/>
      <c r="B123" s="81"/>
      <c r="C123" s="114" t="s">
        <v>102</v>
      </c>
      <c r="D123" s="115"/>
      <c r="E123" s="116">
        <v>4596252</v>
      </c>
      <c r="F123" s="102">
        <f t="shared" si="4"/>
        <v>0.03424435284830564</v>
      </c>
    </row>
    <row r="124" spans="1:6" ht="12.75" customHeight="1">
      <c r="A124" s="32"/>
      <c r="B124" s="81"/>
      <c r="C124" s="114" t="s">
        <v>248</v>
      </c>
      <c r="D124" s="115"/>
      <c r="E124" s="116">
        <v>3928394.93</v>
      </c>
      <c r="F124" s="102">
        <f t="shared" si="4"/>
        <v>0.02926848704344647</v>
      </c>
    </row>
    <row r="125" spans="1:6" ht="12.75" customHeight="1">
      <c r="A125" s="32"/>
      <c r="B125" s="81"/>
      <c r="C125" s="114" t="s">
        <v>98</v>
      </c>
      <c r="D125" s="115"/>
      <c r="E125" s="116">
        <v>3737959.06</v>
      </c>
      <c r="F125" s="102">
        <f t="shared" si="4"/>
        <v>0.02784964553361323</v>
      </c>
    </row>
    <row r="126" spans="1:6" ht="12.75" customHeight="1">
      <c r="A126" s="32"/>
      <c r="B126" s="81"/>
      <c r="C126" s="114" t="s">
        <v>83</v>
      </c>
      <c r="D126" s="115"/>
      <c r="E126" s="116">
        <v>3736286.82</v>
      </c>
      <c r="F126" s="102">
        <f t="shared" si="4"/>
        <v>0.02783718651774398</v>
      </c>
    </row>
    <row r="127" spans="1:6" ht="12.75" customHeight="1">
      <c r="A127" s="32"/>
      <c r="B127" s="81"/>
      <c r="C127" s="114" t="s">
        <v>122</v>
      </c>
      <c r="D127" s="115"/>
      <c r="E127" s="116">
        <v>3600000</v>
      </c>
      <c r="F127" s="102">
        <f t="shared" si="4"/>
        <v>0.026821782237766836</v>
      </c>
    </row>
    <row r="128" spans="1:6" ht="12.75" customHeight="1">
      <c r="A128" s="32"/>
      <c r="B128" s="81"/>
      <c r="C128" s="114" t="s">
        <v>101</v>
      </c>
      <c r="D128" s="115"/>
      <c r="E128" s="116">
        <v>3336700.5</v>
      </c>
      <c r="F128" s="102">
        <f t="shared" si="4"/>
        <v>0.02486007061212437</v>
      </c>
    </row>
    <row r="129" spans="1:6" ht="12.75" customHeight="1">
      <c r="A129" s="32"/>
      <c r="B129" s="81"/>
      <c r="C129" s="114" t="s">
        <v>105</v>
      </c>
      <c r="D129" s="115"/>
      <c r="E129" s="116">
        <v>3056947.5</v>
      </c>
      <c r="F129" s="102">
        <f t="shared" si="4"/>
        <v>0.022775772265912705</v>
      </c>
    </row>
    <row r="130" spans="1:6" ht="12.75" customHeight="1">
      <c r="A130" s="32"/>
      <c r="B130" s="81"/>
      <c r="C130" s="114" t="s">
        <v>245</v>
      </c>
      <c r="D130" s="115"/>
      <c r="E130" s="116">
        <v>2915040.8</v>
      </c>
      <c r="F130" s="102">
        <f t="shared" si="4"/>
        <v>0.021718497097723787</v>
      </c>
    </row>
    <row r="131" spans="1:6" ht="12.75" customHeight="1">
      <c r="A131" s="32"/>
      <c r="B131" s="81"/>
      <c r="C131" s="114" t="s">
        <v>249</v>
      </c>
      <c r="D131" s="115"/>
      <c r="E131" s="116">
        <v>2666295.72</v>
      </c>
      <c r="F131" s="102">
        <f t="shared" si="4"/>
        <v>0.019865223106480485</v>
      </c>
    </row>
    <row r="132" spans="1:6" ht="12.75" customHeight="1">
      <c r="A132" s="32"/>
      <c r="B132" s="81"/>
      <c r="C132" s="114" t="s">
        <v>100</v>
      </c>
      <c r="D132" s="115"/>
      <c r="E132" s="116">
        <v>2512456.32</v>
      </c>
      <c r="F132" s="102">
        <f t="shared" si="4"/>
        <v>0.01871904341581695</v>
      </c>
    </row>
    <row r="133" spans="1:6" ht="12.75" customHeight="1">
      <c r="A133" s="32"/>
      <c r="B133" s="81"/>
      <c r="C133" s="114" t="s">
        <v>75</v>
      </c>
      <c r="D133" s="115"/>
      <c r="E133" s="116">
        <v>2412989.59</v>
      </c>
      <c r="F133" s="102">
        <f t="shared" si="4"/>
        <v>0.01797796703471619</v>
      </c>
    </row>
    <row r="134" spans="1:6" ht="12.75" customHeight="1">
      <c r="A134" s="32"/>
      <c r="B134" s="81"/>
      <c r="C134" s="114" t="s">
        <v>250</v>
      </c>
      <c r="D134" s="115"/>
      <c r="E134" s="116">
        <v>2409159.76</v>
      </c>
      <c r="F134" s="102">
        <f t="shared" si="4"/>
        <v>0.01794943290519739</v>
      </c>
    </row>
    <row r="135" spans="1:6" ht="12.75" customHeight="1">
      <c r="A135" s="32"/>
      <c r="B135" s="81"/>
      <c r="C135" s="114" t="s">
        <v>104</v>
      </c>
      <c r="D135" s="115"/>
      <c r="E135" s="116">
        <v>2280724.38</v>
      </c>
      <c r="F135" s="102">
        <f t="shared" si="4"/>
        <v>0.016992525740201606</v>
      </c>
    </row>
    <row r="136" spans="1:6" ht="12.75" customHeight="1">
      <c r="A136" s="32"/>
      <c r="B136" s="81"/>
      <c r="C136" s="114" t="s">
        <v>123</v>
      </c>
      <c r="D136" s="115"/>
      <c r="E136" s="116">
        <v>1399269.62</v>
      </c>
      <c r="F136" s="102">
        <f t="shared" si="4"/>
        <v>0.010425251399878543</v>
      </c>
    </row>
    <row r="137" spans="1:6" ht="12.75" customHeight="1">
      <c r="A137" s="32"/>
      <c r="B137" s="81"/>
      <c r="C137" s="114" t="s">
        <v>106</v>
      </c>
      <c r="D137" s="115"/>
      <c r="E137" s="116">
        <v>1373723.25</v>
      </c>
      <c r="F137" s="102">
        <f t="shared" si="4"/>
        <v>0.010234918296238148</v>
      </c>
    </row>
    <row r="138" spans="1:6" ht="12.75" customHeight="1">
      <c r="A138" s="32"/>
      <c r="B138" s="81"/>
      <c r="C138" s="114" t="s">
        <v>255</v>
      </c>
      <c r="D138" s="115"/>
      <c r="E138" s="116">
        <v>1318586.27</v>
      </c>
      <c r="F138" s="102">
        <f t="shared" si="4"/>
        <v>0.009824120498791453</v>
      </c>
    </row>
    <row r="139" spans="1:6" ht="12.75" customHeight="1">
      <c r="A139" s="32"/>
      <c r="B139" s="81"/>
      <c r="C139" s="114" t="s">
        <v>136</v>
      </c>
      <c r="D139" s="115"/>
      <c r="E139" s="116">
        <v>1317298.4</v>
      </c>
      <c r="F139" s="102">
        <f t="shared" si="4"/>
        <v>0.009814525229710741</v>
      </c>
    </row>
    <row r="140" spans="1:6" ht="12.75" customHeight="1">
      <c r="A140" s="32"/>
      <c r="B140" s="81"/>
      <c r="C140" s="114" t="s">
        <v>109</v>
      </c>
      <c r="D140" s="115"/>
      <c r="E140" s="116">
        <v>802370</v>
      </c>
      <c r="F140" s="102">
        <f t="shared" si="4"/>
        <v>0.005978053726143605</v>
      </c>
    </row>
    <row r="141" spans="1:6" ht="12.75" customHeight="1">
      <c r="A141" s="32"/>
      <c r="B141" s="81"/>
      <c r="C141" s="114" t="s">
        <v>99</v>
      </c>
      <c r="D141" s="115"/>
      <c r="E141" s="116">
        <v>622983.12</v>
      </c>
      <c r="F141" s="102">
        <f t="shared" si="4"/>
        <v>0.004641532661790157</v>
      </c>
    </row>
    <row r="142" spans="1:6" ht="12.75" customHeight="1">
      <c r="A142" s="32"/>
      <c r="B142" s="81"/>
      <c r="C142" s="114" t="s">
        <v>107</v>
      </c>
      <c r="D142" s="115"/>
      <c r="E142" s="116">
        <v>619190.28</v>
      </c>
      <c r="F142" s="102">
        <f t="shared" si="4"/>
        <v>0.004613274126083854</v>
      </c>
    </row>
    <row r="143" spans="1:6" ht="12.75" customHeight="1">
      <c r="A143" s="32"/>
      <c r="B143" s="81"/>
      <c r="C143" s="114" t="s">
        <v>58</v>
      </c>
      <c r="D143" s="115"/>
      <c r="E143" s="116">
        <v>596527.71</v>
      </c>
      <c r="F143" s="102">
        <f t="shared" si="4"/>
        <v>0.004444426760114924</v>
      </c>
    </row>
    <row r="144" spans="1:6" ht="12.75" customHeight="1">
      <c r="A144" s="32"/>
      <c r="B144" s="81"/>
      <c r="C144" s="114" t="s">
        <v>108</v>
      </c>
      <c r="D144" s="115"/>
      <c r="E144" s="116">
        <v>525496.66</v>
      </c>
      <c r="F144" s="102">
        <f t="shared" si="4"/>
        <v>0.003915210272553833</v>
      </c>
    </row>
    <row r="145" spans="1:6" ht="12.75" customHeight="1">
      <c r="A145" s="32"/>
      <c r="B145" s="81"/>
      <c r="C145" s="114" t="s">
        <v>253</v>
      </c>
      <c r="D145" s="115"/>
      <c r="E145" s="116">
        <v>220728.71</v>
      </c>
      <c r="F145" s="102">
        <f t="shared" si="4"/>
        <v>0.0016445381647897744</v>
      </c>
    </row>
    <row r="146" spans="1:6" ht="12.75" customHeight="1">
      <c r="A146" s="32"/>
      <c r="B146" s="81"/>
      <c r="C146" s="114" t="s">
        <v>251</v>
      </c>
      <c r="D146" s="115"/>
      <c r="E146" s="116">
        <v>55051.92</v>
      </c>
      <c r="F146" s="102">
        <f t="shared" si="4"/>
        <v>0.00041016405833637807</v>
      </c>
    </row>
    <row r="147" spans="1:6" ht="12.75" customHeight="1">
      <c r="A147" s="32"/>
      <c r="B147" s="81"/>
      <c r="C147" s="114" t="s">
        <v>261</v>
      </c>
      <c r="D147" s="115"/>
      <c r="E147" s="116">
        <v>6387.94</v>
      </c>
      <c r="F147" s="102">
        <f t="shared" si="4"/>
        <v>4.759331545220008E-05</v>
      </c>
    </row>
    <row r="148" spans="1:6" ht="12.75" customHeight="1" thickBot="1">
      <c r="A148" s="22"/>
      <c r="B148" s="42"/>
      <c r="C148" s="82"/>
      <c r="D148" s="97"/>
      <c r="E148" s="98"/>
      <c r="F148" s="99"/>
    </row>
    <row r="149" spans="1:6" ht="27" customHeight="1" thickBot="1">
      <c r="A149" s="28"/>
      <c r="B149" s="29">
        <v>4</v>
      </c>
      <c r="C149" s="123" t="s">
        <v>33</v>
      </c>
      <c r="D149" s="124"/>
      <c r="E149" s="30">
        <f>SUM(E150:E150)</f>
        <v>4500</v>
      </c>
      <c r="F149" s="31">
        <f>E149/$E$4*100</f>
        <v>3.3527227797208545E-05</v>
      </c>
    </row>
    <row r="150" spans="1:6" ht="12.75" customHeight="1">
      <c r="A150" s="22"/>
      <c r="B150" s="96"/>
      <c r="C150" s="104" t="s">
        <v>57</v>
      </c>
      <c r="D150" s="106"/>
      <c r="E150" s="101">
        <v>4500</v>
      </c>
      <c r="F150" s="102">
        <f>E150/$E$4*100</f>
        <v>3.3527227797208545E-05</v>
      </c>
    </row>
    <row r="151" spans="1:6" ht="12.75" customHeight="1" thickBot="1">
      <c r="A151" s="43"/>
      <c r="B151" s="36"/>
      <c r="C151" s="37"/>
      <c r="D151" s="38"/>
      <c r="E151" s="39"/>
      <c r="F151" s="44"/>
    </row>
    <row r="152" spans="1:6" ht="36.75" customHeight="1" thickBot="1">
      <c r="A152" s="28"/>
      <c r="B152" s="29">
        <v>5</v>
      </c>
      <c r="C152" s="123" t="s">
        <v>29</v>
      </c>
      <c r="D152" s="124"/>
      <c r="E152" s="30">
        <f>SUM(E153:E242)</f>
        <v>1082828144.6599998</v>
      </c>
      <c r="F152" s="31">
        <f aca="true" t="shared" si="5" ref="F152:F183">E152/$E$4*100</f>
        <v>8.067605749165445</v>
      </c>
    </row>
    <row r="153" spans="1:6" ht="12.75" customHeight="1">
      <c r="A153" s="22"/>
      <c r="B153" s="96"/>
      <c r="C153" s="104" t="s">
        <v>124</v>
      </c>
      <c r="D153" s="106"/>
      <c r="E153" s="101">
        <v>89369485.37</v>
      </c>
      <c r="F153" s="102">
        <f t="shared" si="5"/>
        <v>0.665846909804286</v>
      </c>
    </row>
    <row r="154" spans="1:6" ht="12.75" customHeight="1">
      <c r="A154" s="22"/>
      <c r="B154" s="96"/>
      <c r="C154" s="104" t="s">
        <v>166</v>
      </c>
      <c r="D154" s="106"/>
      <c r="E154" s="101">
        <v>55167878.29</v>
      </c>
      <c r="F154" s="102">
        <f t="shared" si="5"/>
        <v>0.4110280050038902</v>
      </c>
    </row>
    <row r="155" spans="1:6" ht="12.75" customHeight="1">
      <c r="A155" s="22"/>
      <c r="B155" s="96"/>
      <c r="C155" s="104" t="s">
        <v>147</v>
      </c>
      <c r="D155" s="106"/>
      <c r="E155" s="101">
        <v>46596880.14</v>
      </c>
      <c r="F155" s="102">
        <f t="shared" si="5"/>
        <v>0.3471698255762229</v>
      </c>
    </row>
    <row r="156" spans="1:6" ht="12.75" customHeight="1">
      <c r="A156" s="22"/>
      <c r="B156" s="96"/>
      <c r="C156" s="104" t="s">
        <v>157</v>
      </c>
      <c r="D156" s="106"/>
      <c r="E156" s="101">
        <v>39391976.7</v>
      </c>
      <c r="F156" s="102">
        <f t="shared" si="5"/>
        <v>0.29348972804516255</v>
      </c>
    </row>
    <row r="157" spans="1:6" ht="12.75" customHeight="1">
      <c r="A157" s="22"/>
      <c r="B157" s="96"/>
      <c r="C157" s="104" t="s">
        <v>125</v>
      </c>
      <c r="D157" s="106"/>
      <c r="E157" s="101">
        <v>36262710.6</v>
      </c>
      <c r="F157" s="102">
        <f t="shared" si="5"/>
        <v>0.27017514640676643</v>
      </c>
    </row>
    <row r="158" spans="1:6" ht="12.75" customHeight="1">
      <c r="A158" s="22"/>
      <c r="B158" s="96"/>
      <c r="C158" s="104" t="s">
        <v>151</v>
      </c>
      <c r="D158" s="106"/>
      <c r="E158" s="101">
        <v>36024865.92</v>
      </c>
      <c r="F158" s="102">
        <f t="shared" si="5"/>
        <v>0.2684030857919411</v>
      </c>
    </row>
    <row r="159" spans="1:6" ht="12.75" customHeight="1">
      <c r="A159" s="22"/>
      <c r="B159" s="96"/>
      <c r="C159" s="104" t="s">
        <v>55</v>
      </c>
      <c r="D159" s="106"/>
      <c r="E159" s="101">
        <v>35786219.58</v>
      </c>
      <c r="F159" s="102">
        <f t="shared" si="5"/>
        <v>0.266625052413241</v>
      </c>
    </row>
    <row r="160" spans="1:6" ht="12.75" customHeight="1">
      <c r="A160" s="22"/>
      <c r="B160" s="96"/>
      <c r="C160" s="104" t="s">
        <v>132</v>
      </c>
      <c r="D160" s="106"/>
      <c r="E160" s="101">
        <v>33784054.33</v>
      </c>
      <c r="F160" s="102">
        <f t="shared" si="5"/>
        <v>0.2517079300967066</v>
      </c>
    </row>
    <row r="161" spans="1:6" ht="12.75" customHeight="1">
      <c r="A161" s="22"/>
      <c r="B161" s="96"/>
      <c r="C161" s="104" t="s">
        <v>161</v>
      </c>
      <c r="D161" s="106"/>
      <c r="E161" s="101">
        <v>30684530.14</v>
      </c>
      <c r="F161" s="102">
        <f t="shared" si="5"/>
        <v>0.22861494041202032</v>
      </c>
    </row>
    <row r="162" spans="1:6" ht="12.75" customHeight="1">
      <c r="A162" s="22"/>
      <c r="B162" s="96"/>
      <c r="C162" s="104" t="s">
        <v>165</v>
      </c>
      <c r="D162" s="106"/>
      <c r="E162" s="101">
        <v>29227755.47</v>
      </c>
      <c r="F162" s="102">
        <f t="shared" si="5"/>
        <v>0.217761247920844</v>
      </c>
    </row>
    <row r="163" spans="1:6" ht="12.75" customHeight="1">
      <c r="A163" s="22"/>
      <c r="B163" s="96"/>
      <c r="C163" s="104" t="s">
        <v>160</v>
      </c>
      <c r="D163" s="106"/>
      <c r="E163" s="101">
        <v>27842439.57</v>
      </c>
      <c r="F163" s="102">
        <f t="shared" si="5"/>
        <v>0.20743995864297848</v>
      </c>
    </row>
    <row r="164" spans="1:6" ht="12.75" customHeight="1">
      <c r="A164" s="22"/>
      <c r="B164" s="96"/>
      <c r="C164" s="104" t="s">
        <v>164</v>
      </c>
      <c r="D164" s="106"/>
      <c r="E164" s="101">
        <v>27608669.6</v>
      </c>
      <c r="F164" s="102">
        <f t="shared" si="5"/>
        <v>0.20569825663490368</v>
      </c>
    </row>
    <row r="165" spans="1:6" ht="12.75" customHeight="1">
      <c r="A165" s="22"/>
      <c r="B165" s="96"/>
      <c r="C165" s="104" t="s">
        <v>144</v>
      </c>
      <c r="D165" s="106"/>
      <c r="E165" s="101">
        <v>22650116.15</v>
      </c>
      <c r="F165" s="102">
        <f t="shared" si="5"/>
        <v>0.1687545786209516</v>
      </c>
    </row>
    <row r="166" spans="1:6" ht="12.75" customHeight="1">
      <c r="A166" s="22"/>
      <c r="B166" s="96"/>
      <c r="C166" s="104" t="s">
        <v>54</v>
      </c>
      <c r="D166" s="106"/>
      <c r="E166" s="101">
        <v>20517272.86</v>
      </c>
      <c r="F166" s="102">
        <f t="shared" si="5"/>
        <v>0.15286384021215654</v>
      </c>
    </row>
    <row r="167" spans="1:6" ht="12.75" customHeight="1">
      <c r="A167" s="22"/>
      <c r="B167" s="96"/>
      <c r="C167" s="104" t="s">
        <v>204</v>
      </c>
      <c r="D167" s="106"/>
      <c r="E167" s="101">
        <v>20199016.88</v>
      </c>
      <c r="F167" s="102">
        <f t="shared" si="5"/>
        <v>0.1504926756034268</v>
      </c>
    </row>
    <row r="168" spans="1:6" ht="12.75" customHeight="1">
      <c r="A168" s="22"/>
      <c r="B168" s="96"/>
      <c r="C168" s="104" t="s">
        <v>150</v>
      </c>
      <c r="D168" s="106"/>
      <c r="E168" s="101">
        <v>19973003.78</v>
      </c>
      <c r="F168" s="102">
        <f t="shared" si="5"/>
        <v>0.148808766117015</v>
      </c>
    </row>
    <row r="169" spans="1:6" ht="12.75" customHeight="1">
      <c r="A169" s="22"/>
      <c r="B169" s="96"/>
      <c r="C169" s="104" t="s">
        <v>171</v>
      </c>
      <c r="D169" s="106"/>
      <c r="E169" s="101">
        <v>19649117.51</v>
      </c>
      <c r="F169" s="102">
        <f t="shared" si="5"/>
        <v>0.14639565306041985</v>
      </c>
    </row>
    <row r="170" spans="1:6" ht="12.75" customHeight="1">
      <c r="A170" s="22"/>
      <c r="B170" s="96"/>
      <c r="C170" s="104" t="s">
        <v>148</v>
      </c>
      <c r="D170" s="106"/>
      <c r="E170" s="101">
        <v>18065068.02</v>
      </c>
      <c r="F170" s="102">
        <f t="shared" si="5"/>
        <v>0.13459370015080158</v>
      </c>
    </row>
    <row r="171" spans="1:6" ht="12.75" customHeight="1">
      <c r="A171" s="22"/>
      <c r="B171" s="96"/>
      <c r="C171" s="104" t="s">
        <v>162</v>
      </c>
      <c r="D171" s="106"/>
      <c r="E171" s="101">
        <v>16806170.25</v>
      </c>
      <c r="F171" s="102">
        <f t="shared" si="5"/>
        <v>0.12521428852675986</v>
      </c>
    </row>
    <row r="172" spans="1:6" ht="12.75" customHeight="1">
      <c r="A172" s="22"/>
      <c r="B172" s="96"/>
      <c r="C172" s="104" t="s">
        <v>207</v>
      </c>
      <c r="D172" s="106"/>
      <c r="E172" s="101">
        <v>14765457.6</v>
      </c>
      <c r="F172" s="102">
        <f t="shared" si="5"/>
        <v>0.11000996899671647</v>
      </c>
    </row>
    <row r="173" spans="1:6" ht="12.75" customHeight="1">
      <c r="A173" s="22"/>
      <c r="B173" s="96"/>
      <c r="C173" s="104" t="s">
        <v>149</v>
      </c>
      <c r="D173" s="106"/>
      <c r="E173" s="101">
        <v>14725041.3</v>
      </c>
      <c r="F173" s="102">
        <f t="shared" si="5"/>
        <v>0.10970884755297865</v>
      </c>
    </row>
    <row r="174" spans="1:6" ht="12.75" customHeight="1">
      <c r="A174" s="22"/>
      <c r="B174" s="96"/>
      <c r="C174" s="104" t="s">
        <v>156</v>
      </c>
      <c r="D174" s="106"/>
      <c r="E174" s="101">
        <v>13849116.92</v>
      </c>
      <c r="F174" s="102">
        <f t="shared" si="5"/>
        <v>0.10318277728155895</v>
      </c>
    </row>
    <row r="175" spans="1:6" ht="12.75" customHeight="1">
      <c r="A175" s="22"/>
      <c r="B175" s="96"/>
      <c r="C175" s="104" t="s">
        <v>175</v>
      </c>
      <c r="D175" s="106"/>
      <c r="E175" s="101">
        <v>13738559.52</v>
      </c>
      <c r="F175" s="102">
        <f t="shared" si="5"/>
        <v>0.10235906991834401</v>
      </c>
    </row>
    <row r="176" spans="1:6" ht="12.75" customHeight="1">
      <c r="A176" s="22"/>
      <c r="B176" s="96"/>
      <c r="C176" s="104" t="s">
        <v>163</v>
      </c>
      <c r="D176" s="106"/>
      <c r="E176" s="101">
        <v>12779928.84</v>
      </c>
      <c r="F176" s="102">
        <f t="shared" si="5"/>
        <v>0.09521679676684337</v>
      </c>
    </row>
    <row r="177" spans="1:6" ht="12.75" customHeight="1">
      <c r="A177" s="22"/>
      <c r="B177" s="96"/>
      <c r="C177" s="104" t="s">
        <v>126</v>
      </c>
      <c r="D177" s="106"/>
      <c r="E177" s="101">
        <v>10777411.8</v>
      </c>
      <c r="F177" s="102">
        <f t="shared" si="5"/>
        <v>0.08029705344064965</v>
      </c>
    </row>
    <row r="178" spans="1:6" ht="12.75" customHeight="1">
      <c r="A178" s="22"/>
      <c r="B178" s="96"/>
      <c r="C178" s="104" t="s">
        <v>154</v>
      </c>
      <c r="D178" s="106"/>
      <c r="E178" s="101">
        <v>8035630.23</v>
      </c>
      <c r="F178" s="102">
        <f t="shared" si="5"/>
        <v>0.05986942338118785</v>
      </c>
    </row>
    <row r="179" spans="1:6" ht="12.75" customHeight="1">
      <c r="A179" s="22"/>
      <c r="B179" s="96"/>
      <c r="C179" s="104" t="s">
        <v>153</v>
      </c>
      <c r="D179" s="106"/>
      <c r="E179" s="101">
        <v>7412771.93</v>
      </c>
      <c r="F179" s="102">
        <f t="shared" si="5"/>
        <v>0.05522882069019183</v>
      </c>
    </row>
    <row r="180" spans="1:6" ht="12.75" customHeight="1">
      <c r="A180" s="22"/>
      <c r="B180" s="96"/>
      <c r="C180" s="104" t="s">
        <v>145</v>
      </c>
      <c r="D180" s="106"/>
      <c r="E180" s="101">
        <v>6872077.04</v>
      </c>
      <c r="F180" s="102">
        <f t="shared" si="5"/>
        <v>0.05120037608001036</v>
      </c>
    </row>
    <row r="181" spans="1:6" ht="12.75" customHeight="1">
      <c r="A181" s="22"/>
      <c r="B181" s="96"/>
      <c r="C181" s="104" t="s">
        <v>215</v>
      </c>
      <c r="D181" s="106"/>
      <c r="E181" s="101">
        <v>6437346.1</v>
      </c>
      <c r="F181" s="102">
        <f t="shared" si="5"/>
        <v>0.04796141535648267</v>
      </c>
    </row>
    <row r="182" spans="1:6" ht="12.75" customHeight="1">
      <c r="A182" s="22"/>
      <c r="B182" s="96"/>
      <c r="C182" s="104" t="s">
        <v>127</v>
      </c>
      <c r="D182" s="106"/>
      <c r="E182" s="101">
        <v>6381657.59</v>
      </c>
      <c r="F182" s="102">
        <f t="shared" si="5"/>
        <v>0.0475465083874922</v>
      </c>
    </row>
    <row r="183" spans="1:6" ht="12.75" customHeight="1">
      <c r="A183" s="22"/>
      <c r="B183" s="96"/>
      <c r="C183" s="104" t="s">
        <v>198</v>
      </c>
      <c r="D183" s="106"/>
      <c r="E183" s="101">
        <v>6357097.49</v>
      </c>
      <c r="F183" s="102">
        <f t="shared" si="5"/>
        <v>0.04736352348362059</v>
      </c>
    </row>
    <row r="184" spans="1:6" ht="12.75" customHeight="1">
      <c r="A184" s="22"/>
      <c r="B184" s="96"/>
      <c r="C184" s="104" t="s">
        <v>196</v>
      </c>
      <c r="D184" s="106"/>
      <c r="E184" s="101">
        <v>6332990.74</v>
      </c>
      <c r="F184" s="102">
        <f aca="true" t="shared" si="6" ref="F184:F215">E184/$E$4*100</f>
        <v>0.047183916261687185</v>
      </c>
    </row>
    <row r="185" spans="1:6" ht="12.75" customHeight="1">
      <c r="A185" s="22"/>
      <c r="B185" s="96"/>
      <c r="C185" s="104" t="s">
        <v>172</v>
      </c>
      <c r="D185" s="106"/>
      <c r="E185" s="101">
        <v>6328745.15</v>
      </c>
      <c r="F185" s="102">
        <f t="shared" si="6"/>
        <v>0.04715228451433973</v>
      </c>
    </row>
    <row r="186" spans="1:6" ht="12.75" customHeight="1">
      <c r="A186" s="22"/>
      <c r="B186" s="96"/>
      <c r="C186" s="104" t="s">
        <v>212</v>
      </c>
      <c r="D186" s="106"/>
      <c r="E186" s="101">
        <v>6265354.17</v>
      </c>
      <c r="F186" s="102">
        <f t="shared" si="6"/>
        <v>0.046679990330617885</v>
      </c>
    </row>
    <row r="187" spans="1:6" ht="12.75" customHeight="1">
      <c r="A187" s="22"/>
      <c r="B187" s="96"/>
      <c r="C187" s="104" t="s">
        <v>195</v>
      </c>
      <c r="D187" s="106"/>
      <c r="E187" s="101">
        <v>6209892.28</v>
      </c>
      <c r="F187" s="102">
        <f t="shared" si="6"/>
        <v>0.04626677179281928</v>
      </c>
    </row>
    <row r="188" spans="1:6" ht="12.75" customHeight="1">
      <c r="A188" s="22"/>
      <c r="B188" s="96"/>
      <c r="C188" s="104" t="s">
        <v>185</v>
      </c>
      <c r="D188" s="106"/>
      <c r="E188" s="101">
        <v>6187650.94</v>
      </c>
      <c r="F188" s="102">
        <f t="shared" si="6"/>
        <v>0.046101062798887024</v>
      </c>
    </row>
    <row r="189" spans="1:6" ht="12.75" customHeight="1">
      <c r="A189" s="22"/>
      <c r="B189" s="96"/>
      <c r="C189" s="104" t="s">
        <v>170</v>
      </c>
      <c r="D189" s="106"/>
      <c r="E189" s="101">
        <v>6151461.57</v>
      </c>
      <c r="F189" s="102">
        <f t="shared" si="6"/>
        <v>0.0458314340762587</v>
      </c>
    </row>
    <row r="190" spans="1:6" ht="12.75" customHeight="1">
      <c r="A190" s="22"/>
      <c r="B190" s="96"/>
      <c r="C190" s="104" t="s">
        <v>159</v>
      </c>
      <c r="D190" s="106"/>
      <c r="E190" s="101">
        <v>6136977.15</v>
      </c>
      <c r="F190" s="102">
        <f t="shared" si="6"/>
        <v>0.04572351797651415</v>
      </c>
    </row>
    <row r="191" spans="1:6" ht="12.75" customHeight="1">
      <c r="A191" s="22"/>
      <c r="B191" s="96"/>
      <c r="C191" s="104" t="s">
        <v>174</v>
      </c>
      <c r="D191" s="106"/>
      <c r="E191" s="101">
        <v>6122796.87</v>
      </c>
      <c r="F191" s="102">
        <f t="shared" si="6"/>
        <v>0.045617867870339</v>
      </c>
    </row>
    <row r="192" spans="1:6" ht="12.75" customHeight="1">
      <c r="A192" s="22"/>
      <c r="B192" s="96"/>
      <c r="C192" s="104" t="s">
        <v>194</v>
      </c>
      <c r="D192" s="106"/>
      <c r="E192" s="101">
        <v>6109751.3</v>
      </c>
      <c r="F192" s="102">
        <f t="shared" si="6"/>
        <v>0.04552067191542023</v>
      </c>
    </row>
    <row r="193" spans="1:6" ht="12.75" customHeight="1">
      <c r="A193" s="22"/>
      <c r="B193" s="96"/>
      <c r="C193" s="104" t="s">
        <v>178</v>
      </c>
      <c r="D193" s="106"/>
      <c r="E193" s="101">
        <v>6107594.82</v>
      </c>
      <c r="F193" s="102">
        <f t="shared" si="6"/>
        <v>0.045504605071820206</v>
      </c>
    </row>
    <row r="194" spans="1:6" ht="12.75" customHeight="1">
      <c r="A194" s="22"/>
      <c r="B194" s="96"/>
      <c r="C194" s="104" t="s">
        <v>129</v>
      </c>
      <c r="D194" s="106"/>
      <c r="E194" s="101">
        <v>6103637.08</v>
      </c>
      <c r="F194" s="102">
        <f t="shared" si="6"/>
        <v>0.04547511794947751</v>
      </c>
    </row>
    <row r="195" spans="1:6" ht="12.75" customHeight="1">
      <c r="A195" s="22"/>
      <c r="B195" s="96"/>
      <c r="C195" s="104" t="s">
        <v>210</v>
      </c>
      <c r="D195" s="106"/>
      <c r="E195" s="101">
        <v>6084892.93</v>
      </c>
      <c r="F195" s="102">
        <f t="shared" si="6"/>
        <v>0.04533546475238528</v>
      </c>
    </row>
    <row r="196" spans="1:6" ht="12.75" customHeight="1">
      <c r="A196" s="22"/>
      <c r="B196" s="96"/>
      <c r="C196" s="104" t="s">
        <v>218</v>
      </c>
      <c r="D196" s="106"/>
      <c r="E196" s="101">
        <v>6074205.98</v>
      </c>
      <c r="F196" s="102">
        <f t="shared" si="6"/>
        <v>0.0452558416841392</v>
      </c>
    </row>
    <row r="197" spans="1:6" ht="12.75" customHeight="1">
      <c r="A197" s="22"/>
      <c r="B197" s="96"/>
      <c r="C197" s="104" t="s">
        <v>188</v>
      </c>
      <c r="D197" s="106"/>
      <c r="E197" s="101">
        <v>6040739.66</v>
      </c>
      <c r="F197" s="102">
        <f t="shared" si="6"/>
        <v>0.045006501032100465</v>
      </c>
    </row>
    <row r="198" spans="1:6" ht="12.75" customHeight="1">
      <c r="A198" s="22"/>
      <c r="B198" s="96"/>
      <c r="C198" s="104" t="s">
        <v>216</v>
      </c>
      <c r="D198" s="106"/>
      <c r="E198" s="101">
        <v>6032592.06</v>
      </c>
      <c r="F198" s="102">
        <f t="shared" si="6"/>
        <v>0.044945797378500345</v>
      </c>
    </row>
    <row r="199" spans="1:6" ht="12.75" customHeight="1">
      <c r="A199" s="22"/>
      <c r="B199" s="96"/>
      <c r="C199" s="104" t="s">
        <v>213</v>
      </c>
      <c r="D199" s="106"/>
      <c r="E199" s="101">
        <v>5997477.79</v>
      </c>
      <c r="F199" s="102">
        <f t="shared" si="6"/>
        <v>0.04468417868311753</v>
      </c>
    </row>
    <row r="200" spans="1:6" ht="12.75" customHeight="1">
      <c r="A200" s="22"/>
      <c r="B200" s="96"/>
      <c r="C200" s="104" t="s">
        <v>220</v>
      </c>
      <c r="D200" s="106"/>
      <c r="E200" s="101">
        <v>5993910.82</v>
      </c>
      <c r="F200" s="102">
        <f t="shared" si="6"/>
        <v>0.04465760299073179</v>
      </c>
    </row>
    <row r="201" spans="1:6" ht="12.75" customHeight="1">
      <c r="A201" s="22"/>
      <c r="B201" s="96"/>
      <c r="C201" s="104" t="s">
        <v>169</v>
      </c>
      <c r="D201" s="106"/>
      <c r="E201" s="101">
        <v>5979972.35</v>
      </c>
      <c r="F201" s="102">
        <f t="shared" si="6"/>
        <v>0.044553754488768554</v>
      </c>
    </row>
    <row r="202" spans="1:6" ht="12.75" customHeight="1">
      <c r="A202" s="22"/>
      <c r="B202" s="96"/>
      <c r="C202" s="104" t="s">
        <v>203</v>
      </c>
      <c r="D202" s="106"/>
      <c r="E202" s="101">
        <v>5979533.9</v>
      </c>
      <c r="F202" s="102">
        <f t="shared" si="6"/>
        <v>0.044550487819206855</v>
      </c>
    </row>
    <row r="203" spans="1:6" ht="12.75" customHeight="1">
      <c r="A203" s="22"/>
      <c r="B203" s="96"/>
      <c r="C203" s="104" t="s">
        <v>199</v>
      </c>
      <c r="D203" s="106"/>
      <c r="E203" s="101">
        <v>5979420.63</v>
      </c>
      <c r="F203" s="102">
        <f t="shared" si="6"/>
        <v>0.044549643901630714</v>
      </c>
    </row>
    <row r="204" spans="1:6" ht="12.75" customHeight="1">
      <c r="A204" s="22"/>
      <c r="B204" s="96"/>
      <c r="C204" s="104" t="s">
        <v>158</v>
      </c>
      <c r="D204" s="106"/>
      <c r="E204" s="101">
        <v>5964674.45</v>
      </c>
      <c r="F204" s="102">
        <f t="shared" si="6"/>
        <v>0.04443977756029769</v>
      </c>
    </row>
    <row r="205" spans="1:6" ht="12.75" customHeight="1">
      <c r="A205" s="22"/>
      <c r="B205" s="96"/>
      <c r="C205" s="104" t="s">
        <v>208</v>
      </c>
      <c r="D205" s="106"/>
      <c r="E205" s="101">
        <v>5950010.63</v>
      </c>
      <c r="F205" s="102">
        <f t="shared" si="6"/>
        <v>0.0443305248417383</v>
      </c>
    </row>
    <row r="206" spans="1:6" ht="12.75" customHeight="1">
      <c r="A206" s="22"/>
      <c r="B206" s="96"/>
      <c r="C206" s="104" t="s">
        <v>193</v>
      </c>
      <c r="D206" s="106"/>
      <c r="E206" s="101">
        <v>5944602.39</v>
      </c>
      <c r="F206" s="102">
        <f t="shared" si="6"/>
        <v>0.0442902307763023</v>
      </c>
    </row>
    <row r="207" spans="1:6" ht="12.75" customHeight="1">
      <c r="A207" s="22"/>
      <c r="B207" s="96"/>
      <c r="C207" s="104" t="s">
        <v>202</v>
      </c>
      <c r="D207" s="106"/>
      <c r="E207" s="101">
        <v>5910401.69</v>
      </c>
      <c r="F207" s="102">
        <f t="shared" si="6"/>
        <v>0.044035418629696975</v>
      </c>
    </row>
    <row r="208" spans="1:6" ht="12.75" customHeight="1">
      <c r="A208" s="22"/>
      <c r="B208" s="96"/>
      <c r="C208" s="104" t="s">
        <v>56</v>
      </c>
      <c r="D208" s="106"/>
      <c r="E208" s="101">
        <v>5909589.2</v>
      </c>
      <c r="F208" s="102">
        <f t="shared" si="6"/>
        <v>0.04402936517696076</v>
      </c>
    </row>
    <row r="209" spans="1:6" ht="12.75" customHeight="1">
      <c r="A209" s="22"/>
      <c r="B209" s="96"/>
      <c r="C209" s="104" t="s">
        <v>128</v>
      </c>
      <c r="D209" s="106"/>
      <c r="E209" s="101">
        <v>5900307.16</v>
      </c>
      <c r="F209" s="102">
        <f t="shared" si="6"/>
        <v>0.04396020938373792</v>
      </c>
    </row>
    <row r="210" spans="1:6" ht="12.75" customHeight="1">
      <c r="A210" s="22"/>
      <c r="B210" s="96"/>
      <c r="C210" s="104" t="s">
        <v>168</v>
      </c>
      <c r="D210" s="106"/>
      <c r="E210" s="101">
        <v>5875269.61</v>
      </c>
      <c r="F210" s="102">
        <f t="shared" si="6"/>
        <v>0.04377366724099703</v>
      </c>
    </row>
    <row r="211" spans="1:6" ht="12.75" customHeight="1">
      <c r="A211" s="22"/>
      <c r="B211" s="96"/>
      <c r="C211" s="104" t="s">
        <v>200</v>
      </c>
      <c r="D211" s="106"/>
      <c r="E211" s="101">
        <v>5872156.8</v>
      </c>
      <c r="F211" s="102">
        <f t="shared" si="6"/>
        <v>0.043750475265450485</v>
      </c>
    </row>
    <row r="212" spans="1:6" ht="12.75" customHeight="1">
      <c r="A212" s="22"/>
      <c r="B212" s="96"/>
      <c r="C212" s="104" t="s">
        <v>187</v>
      </c>
      <c r="D212" s="106"/>
      <c r="E212" s="101">
        <v>5818142.86</v>
      </c>
      <c r="F212" s="102">
        <f t="shared" si="6"/>
        <v>0.04334804467198276</v>
      </c>
    </row>
    <row r="213" spans="1:6" ht="12.75" customHeight="1">
      <c r="A213" s="22"/>
      <c r="B213" s="96"/>
      <c r="C213" s="104" t="s">
        <v>173</v>
      </c>
      <c r="D213" s="106"/>
      <c r="E213" s="101">
        <v>5806850.4</v>
      </c>
      <c r="F213" s="102">
        <f t="shared" si="6"/>
        <v>0.04326391025446924</v>
      </c>
    </row>
    <row r="214" spans="1:6" ht="12.75" customHeight="1">
      <c r="A214" s="22"/>
      <c r="B214" s="96"/>
      <c r="C214" s="104" t="s">
        <v>217</v>
      </c>
      <c r="D214" s="106"/>
      <c r="E214" s="101">
        <v>5779571.98</v>
      </c>
      <c r="F214" s="102">
        <f t="shared" si="6"/>
        <v>0.043060672520849705</v>
      </c>
    </row>
    <row r="215" spans="1:6" ht="12.75" customHeight="1">
      <c r="A215" s="22"/>
      <c r="B215" s="96"/>
      <c r="C215" s="104" t="s">
        <v>176</v>
      </c>
      <c r="D215" s="106"/>
      <c r="E215" s="101">
        <v>5722646.27</v>
      </c>
      <c r="F215" s="102">
        <f t="shared" si="6"/>
        <v>0.04263654779936351</v>
      </c>
    </row>
    <row r="216" spans="1:6" ht="12.75" customHeight="1">
      <c r="A216" s="22"/>
      <c r="B216" s="96"/>
      <c r="C216" s="104" t="s">
        <v>146</v>
      </c>
      <c r="D216" s="106"/>
      <c r="E216" s="101">
        <v>5701641.58</v>
      </c>
      <c r="F216" s="102">
        <f aca="true" t="shared" si="7" ref="F216:F247">E216/$E$4*100</f>
        <v>0.04248005246015468</v>
      </c>
    </row>
    <row r="217" spans="1:6" ht="12.75" customHeight="1">
      <c r="A217" s="22"/>
      <c r="B217" s="96"/>
      <c r="C217" s="104" t="s">
        <v>130</v>
      </c>
      <c r="D217" s="106"/>
      <c r="E217" s="101">
        <v>5673621.27</v>
      </c>
      <c r="F217" s="102">
        <f t="shared" si="7"/>
        <v>0.04227128727875058</v>
      </c>
    </row>
    <row r="218" spans="1:6" ht="12.75" customHeight="1">
      <c r="A218" s="22"/>
      <c r="B218" s="96"/>
      <c r="C218" s="104" t="s">
        <v>192</v>
      </c>
      <c r="D218" s="106"/>
      <c r="E218" s="101">
        <v>5651646.26</v>
      </c>
      <c r="F218" s="102">
        <f t="shared" si="7"/>
        <v>0.04210756257516927</v>
      </c>
    </row>
    <row r="219" spans="1:6" ht="12.75" customHeight="1">
      <c r="A219" s="22"/>
      <c r="B219" s="96"/>
      <c r="C219" s="104" t="s">
        <v>155</v>
      </c>
      <c r="D219" s="106"/>
      <c r="E219" s="101">
        <v>5645251.27</v>
      </c>
      <c r="F219" s="102">
        <f t="shared" si="7"/>
        <v>0.04205991673372685</v>
      </c>
    </row>
    <row r="220" spans="1:6" ht="12.75" customHeight="1">
      <c r="A220" s="22"/>
      <c r="B220" s="96"/>
      <c r="C220" s="104" t="s">
        <v>181</v>
      </c>
      <c r="D220" s="106"/>
      <c r="E220" s="101">
        <v>5637399.76</v>
      </c>
      <c r="F220" s="102">
        <f t="shared" si="7"/>
        <v>0.04200141909721084</v>
      </c>
    </row>
    <row r="221" spans="1:6" ht="12.75" customHeight="1">
      <c r="A221" s="22"/>
      <c r="B221" s="96"/>
      <c r="C221" s="104" t="s">
        <v>177</v>
      </c>
      <c r="D221" s="106"/>
      <c r="E221" s="101">
        <v>5634699.6</v>
      </c>
      <c r="F221" s="102">
        <f t="shared" si="7"/>
        <v>0.041981301568453304</v>
      </c>
    </row>
    <row r="222" spans="1:6" ht="12.75" customHeight="1">
      <c r="A222" s="22"/>
      <c r="B222" s="96"/>
      <c r="C222" s="104" t="s">
        <v>197</v>
      </c>
      <c r="D222" s="106"/>
      <c r="E222" s="101">
        <v>5632232.54</v>
      </c>
      <c r="F222" s="102">
        <f t="shared" si="7"/>
        <v>0.04196292075009567</v>
      </c>
    </row>
    <row r="223" spans="1:6" ht="12.75" customHeight="1">
      <c r="A223" s="22"/>
      <c r="B223" s="96"/>
      <c r="C223" s="104" t="s">
        <v>211</v>
      </c>
      <c r="D223" s="106"/>
      <c r="E223" s="101">
        <v>5626702.93</v>
      </c>
      <c r="F223" s="102">
        <f t="shared" si="7"/>
        <v>0.0419217224180735</v>
      </c>
    </row>
    <row r="224" spans="1:6" ht="12.75" customHeight="1">
      <c r="A224" s="22"/>
      <c r="B224" s="96"/>
      <c r="C224" s="104" t="s">
        <v>182</v>
      </c>
      <c r="D224" s="106"/>
      <c r="E224" s="101">
        <v>5610520.15</v>
      </c>
      <c r="F224" s="102">
        <f t="shared" si="7"/>
        <v>0.041801152695528594</v>
      </c>
    </row>
    <row r="225" spans="1:6" ht="12.75" customHeight="1">
      <c r="A225" s="22"/>
      <c r="B225" s="96"/>
      <c r="C225" s="104" t="s">
        <v>186</v>
      </c>
      <c r="D225" s="106"/>
      <c r="E225" s="101">
        <v>5598028.63</v>
      </c>
      <c r="F225" s="102">
        <f t="shared" si="7"/>
        <v>0.04170808468740118</v>
      </c>
    </row>
    <row r="226" spans="1:6" ht="12.75" customHeight="1">
      <c r="A226" s="22"/>
      <c r="B226" s="96"/>
      <c r="C226" s="104" t="s">
        <v>189</v>
      </c>
      <c r="D226" s="106"/>
      <c r="E226" s="101">
        <v>5590778.96</v>
      </c>
      <c r="F226" s="102">
        <f t="shared" si="7"/>
        <v>0.04165407105683571</v>
      </c>
    </row>
    <row r="227" spans="1:6" ht="12.75" customHeight="1">
      <c r="A227" s="22"/>
      <c r="B227" s="96"/>
      <c r="C227" s="104" t="s">
        <v>201</v>
      </c>
      <c r="D227" s="106"/>
      <c r="E227" s="101">
        <v>5580446.57</v>
      </c>
      <c r="F227" s="102">
        <f t="shared" si="7"/>
        <v>0.041577089636120244</v>
      </c>
    </row>
    <row r="228" spans="1:6" ht="12.75" customHeight="1">
      <c r="A228" s="22"/>
      <c r="B228" s="96"/>
      <c r="C228" s="104" t="s">
        <v>183</v>
      </c>
      <c r="D228" s="106"/>
      <c r="E228" s="101">
        <v>5575857.27</v>
      </c>
      <c r="F228" s="102">
        <f t="shared" si="7"/>
        <v>0.04154289707911363</v>
      </c>
    </row>
    <row r="229" spans="1:6" ht="12.75" customHeight="1">
      <c r="A229" s="22"/>
      <c r="B229" s="96"/>
      <c r="C229" s="104" t="s">
        <v>167</v>
      </c>
      <c r="D229" s="106"/>
      <c r="E229" s="101">
        <v>5571312.48</v>
      </c>
      <c r="F229" s="102">
        <f t="shared" si="7"/>
        <v>0.041509036143642423</v>
      </c>
    </row>
    <row r="230" spans="1:6" ht="12.75" customHeight="1">
      <c r="A230" s="22"/>
      <c r="B230" s="96"/>
      <c r="C230" s="104" t="s">
        <v>205</v>
      </c>
      <c r="D230" s="106"/>
      <c r="E230" s="101">
        <v>5565145.78</v>
      </c>
      <c r="F230" s="102">
        <f t="shared" si="7"/>
        <v>0.041463091175718635</v>
      </c>
    </row>
    <row r="231" spans="1:6" ht="12.75" customHeight="1">
      <c r="A231" s="22"/>
      <c r="B231" s="96"/>
      <c r="C231" s="104" t="s">
        <v>209</v>
      </c>
      <c r="D231" s="106"/>
      <c r="E231" s="101">
        <v>5540206.3</v>
      </c>
      <c r="F231" s="102">
        <f t="shared" si="7"/>
        <v>0.041277279703028864</v>
      </c>
    </row>
    <row r="232" spans="1:6" ht="12.75" customHeight="1">
      <c r="A232" s="22"/>
      <c r="B232" s="96"/>
      <c r="C232" s="104" t="s">
        <v>219</v>
      </c>
      <c r="D232" s="106"/>
      <c r="E232" s="101">
        <v>5523237.85</v>
      </c>
      <c r="F232" s="102">
        <f t="shared" si="7"/>
        <v>0.04115085635002541</v>
      </c>
    </row>
    <row r="233" spans="1:6" ht="12.75" customHeight="1">
      <c r="A233" s="22"/>
      <c r="B233" s="96"/>
      <c r="C233" s="104" t="s">
        <v>206</v>
      </c>
      <c r="D233" s="106"/>
      <c r="E233" s="101">
        <v>5486683.66</v>
      </c>
      <c r="F233" s="102">
        <f t="shared" si="7"/>
        <v>0.04087850953778709</v>
      </c>
    </row>
    <row r="234" spans="1:6" ht="12.75" customHeight="1">
      <c r="A234" s="22"/>
      <c r="B234" s="96"/>
      <c r="C234" s="104" t="s">
        <v>180</v>
      </c>
      <c r="D234" s="106"/>
      <c r="E234" s="101">
        <v>5469129.14</v>
      </c>
      <c r="F234" s="102">
        <f t="shared" si="7"/>
        <v>0.04074771967314028</v>
      </c>
    </row>
    <row r="235" spans="1:6" ht="12.75" customHeight="1">
      <c r="A235" s="22"/>
      <c r="B235" s="96"/>
      <c r="C235" s="104" t="s">
        <v>184</v>
      </c>
      <c r="D235" s="106"/>
      <c r="E235" s="101">
        <v>5311371.05</v>
      </c>
      <c r="F235" s="102">
        <f t="shared" si="7"/>
        <v>0.039572343801966385</v>
      </c>
    </row>
    <row r="236" spans="1:6" ht="12.75" customHeight="1">
      <c r="A236" s="22"/>
      <c r="B236" s="96"/>
      <c r="C236" s="104" t="s">
        <v>131</v>
      </c>
      <c r="D236" s="106"/>
      <c r="E236" s="101">
        <v>5178904.5</v>
      </c>
      <c r="F236" s="102">
        <f t="shared" si="7"/>
        <v>0.038585402424775206</v>
      </c>
    </row>
    <row r="237" spans="1:6" ht="12.75" customHeight="1">
      <c r="A237" s="22"/>
      <c r="B237" s="96"/>
      <c r="C237" s="104" t="s">
        <v>191</v>
      </c>
      <c r="D237" s="106"/>
      <c r="E237" s="101">
        <v>5110610.61</v>
      </c>
      <c r="F237" s="102">
        <f t="shared" si="7"/>
        <v>0.0380765791342891</v>
      </c>
    </row>
    <row r="238" spans="1:6" ht="12.75" customHeight="1">
      <c r="A238" s="22"/>
      <c r="B238" s="96"/>
      <c r="C238" s="104" t="s">
        <v>190</v>
      </c>
      <c r="D238" s="106"/>
      <c r="E238" s="101">
        <v>5107307.64</v>
      </c>
      <c r="F238" s="102">
        <f t="shared" si="7"/>
        <v>0.038051970372600795</v>
      </c>
    </row>
    <row r="239" spans="1:6" ht="12.75" customHeight="1">
      <c r="A239" s="22"/>
      <c r="B239" s="96"/>
      <c r="C239" s="104" t="s">
        <v>179</v>
      </c>
      <c r="D239" s="106"/>
      <c r="E239" s="101">
        <v>5049504.52</v>
      </c>
      <c r="F239" s="102">
        <f t="shared" si="7"/>
        <v>0.03762130851223871</v>
      </c>
    </row>
    <row r="240" spans="1:6" ht="12.75" customHeight="1">
      <c r="A240" s="22"/>
      <c r="B240" s="96"/>
      <c r="C240" s="104" t="s">
        <v>152</v>
      </c>
      <c r="D240" s="106"/>
      <c r="E240" s="101">
        <v>4538985.26</v>
      </c>
      <c r="F240" s="102">
        <f t="shared" si="7"/>
        <v>0.03381768728448708</v>
      </c>
    </row>
    <row r="241" spans="1:6" ht="12.75" customHeight="1">
      <c r="A241" s="22"/>
      <c r="B241" s="96"/>
      <c r="C241" s="104" t="s">
        <v>214</v>
      </c>
      <c r="D241" s="106"/>
      <c r="E241" s="101">
        <v>3417400.22</v>
      </c>
      <c r="F241" s="102">
        <f t="shared" si="7"/>
        <v>0.025461323477815694</v>
      </c>
    </row>
    <row r="242" spans="1:6" ht="12.75" customHeight="1">
      <c r="A242" s="22"/>
      <c r="B242" s="96"/>
      <c r="C242" s="104" t="s">
        <v>133</v>
      </c>
      <c r="D242" s="106"/>
      <c r="E242" s="101">
        <v>2386369.71</v>
      </c>
      <c r="F242" s="102">
        <f t="shared" si="7"/>
        <v>0.017779635750117446</v>
      </c>
    </row>
    <row r="243" spans="1:6" ht="12" customHeight="1" thickBot="1">
      <c r="A243" s="43"/>
      <c r="B243" s="36"/>
      <c r="C243" s="37"/>
      <c r="D243" s="38"/>
      <c r="E243" s="39"/>
      <c r="F243" s="44"/>
    </row>
    <row r="244" spans="1:6" ht="15.75" customHeight="1" thickBot="1">
      <c r="A244" s="28"/>
      <c r="B244" s="29">
        <v>6</v>
      </c>
      <c r="C244" s="125" t="s">
        <v>11</v>
      </c>
      <c r="D244" s="126"/>
      <c r="E244" s="30">
        <f>SUM(E245:E245)</f>
        <v>778867.86</v>
      </c>
      <c r="F244" s="31">
        <f>E244/$E$4*100</f>
        <v>0.005802951148032074</v>
      </c>
    </row>
    <row r="245" spans="1:6" ht="12.75" customHeight="1">
      <c r="A245" s="22"/>
      <c r="B245" s="96"/>
      <c r="C245" s="104" t="s">
        <v>221</v>
      </c>
      <c r="D245" s="106"/>
      <c r="E245" s="101">
        <v>778867.86</v>
      </c>
      <c r="F245" s="102">
        <f>E245/$E$4*100</f>
        <v>0.005802951148032074</v>
      </c>
    </row>
    <row r="246" spans="1:6" ht="12" customHeight="1" thickBot="1">
      <c r="A246" s="43"/>
      <c r="B246" s="36"/>
      <c r="C246" s="45"/>
      <c r="D246" s="45"/>
      <c r="E246" s="46"/>
      <c r="F246" s="47"/>
    </row>
    <row r="247" spans="1:6" ht="28.5" customHeight="1" thickBot="1">
      <c r="A247" s="28"/>
      <c r="B247" s="29">
        <v>7</v>
      </c>
      <c r="C247" s="109" t="s">
        <v>48</v>
      </c>
      <c r="D247" s="83" t="s">
        <v>39</v>
      </c>
      <c r="E247" s="30">
        <f>SUM(E248)</f>
        <v>11332316.21</v>
      </c>
      <c r="F247" s="31">
        <f>E247/$E$4*100</f>
        <v>0.084431366009482</v>
      </c>
    </row>
    <row r="248" spans="1:6" ht="12.75" customHeight="1">
      <c r="A248" s="22"/>
      <c r="B248" s="96"/>
      <c r="C248" s="104" t="s">
        <v>47</v>
      </c>
      <c r="D248" s="107">
        <v>45402</v>
      </c>
      <c r="E248" s="101">
        <v>11332316.21</v>
      </c>
      <c r="F248" s="102">
        <f>E248/$E$4*100</f>
        <v>0.084431366009482</v>
      </c>
    </row>
    <row r="249" spans="1:6" ht="12" customHeight="1" thickBot="1">
      <c r="A249" s="43"/>
      <c r="B249" s="36"/>
      <c r="C249" s="37"/>
      <c r="D249" s="38"/>
      <c r="E249" s="39"/>
      <c r="F249" s="44"/>
    </row>
    <row r="250" spans="1:6" ht="52.5" customHeight="1" thickBot="1">
      <c r="A250" s="28"/>
      <c r="B250" s="48">
        <v>8</v>
      </c>
      <c r="C250" s="111" t="s">
        <v>34</v>
      </c>
      <c r="D250" s="83" t="s">
        <v>39</v>
      </c>
      <c r="E250" s="30">
        <f>SUM(E251:E252)</f>
        <v>24148022.81</v>
      </c>
      <c r="F250" s="31">
        <f>E250/$E$4*100</f>
        <v>0.17991472480067955</v>
      </c>
    </row>
    <row r="251" spans="1:6" ht="12.75" customHeight="1">
      <c r="A251" s="22"/>
      <c r="B251" s="96"/>
      <c r="C251" s="104" t="s">
        <v>44</v>
      </c>
      <c r="D251" s="107">
        <v>44406</v>
      </c>
      <c r="E251" s="101">
        <v>23477764.07</v>
      </c>
      <c r="F251" s="102">
        <f>E251/$E$4*100</f>
        <v>0.17492096536533513</v>
      </c>
    </row>
    <row r="252" spans="1:6" ht="12.75" customHeight="1">
      <c r="A252" s="22"/>
      <c r="B252" s="96"/>
      <c r="C252" s="104" t="s">
        <v>43</v>
      </c>
      <c r="D252" s="110">
        <v>41612</v>
      </c>
      <c r="E252" s="101">
        <v>670258.74</v>
      </c>
      <c r="F252" s="102">
        <f>E252/$E$4*100</f>
        <v>0.004993759435344439</v>
      </c>
    </row>
    <row r="253" spans="1:6" ht="12" customHeight="1" thickBot="1">
      <c r="A253" s="43"/>
      <c r="B253" s="36"/>
      <c r="C253" s="37"/>
      <c r="D253" s="38"/>
      <c r="E253" s="39"/>
      <c r="F253" s="44"/>
    </row>
    <row r="254" spans="1:6" ht="64.5" customHeight="1" thickBot="1">
      <c r="A254" s="28"/>
      <c r="B254" s="48">
        <v>9</v>
      </c>
      <c r="C254" s="111" t="s">
        <v>37</v>
      </c>
      <c r="D254" s="83" t="s">
        <v>39</v>
      </c>
      <c r="E254" s="30">
        <f>SUM(E255:E259)</f>
        <v>635456785.7900001</v>
      </c>
      <c r="F254" s="31">
        <f aca="true" t="shared" si="8" ref="F254:F259">E254/$E$4*100</f>
        <v>4.734467647214064</v>
      </c>
    </row>
    <row r="255" spans="1:6" ht="12.75" customHeight="1">
      <c r="A255" s="22"/>
      <c r="B255" s="96"/>
      <c r="C255" s="104" t="s">
        <v>265</v>
      </c>
      <c r="D255" s="117" t="s">
        <v>299</v>
      </c>
      <c r="E255" s="101">
        <v>165092248.22</v>
      </c>
      <c r="F255" s="102">
        <f t="shared" si="8"/>
        <v>1.2300189808056081</v>
      </c>
    </row>
    <row r="256" spans="1:6" ht="12.75" customHeight="1">
      <c r="A256" s="22"/>
      <c r="B256" s="96"/>
      <c r="C256" s="104" t="s">
        <v>266</v>
      </c>
      <c r="D256" s="120" t="s">
        <v>300</v>
      </c>
      <c r="E256" s="101">
        <v>140173148.39</v>
      </c>
      <c r="F256" s="102">
        <f t="shared" si="8"/>
        <v>1.044359350471877</v>
      </c>
    </row>
    <row r="257" spans="1:6" ht="12.75" customHeight="1">
      <c r="A257" s="22"/>
      <c r="B257" s="96"/>
      <c r="C257" s="104" t="s">
        <v>45</v>
      </c>
      <c r="D257" s="119" t="s">
        <v>302</v>
      </c>
      <c r="E257" s="101">
        <v>130306779.42</v>
      </c>
      <c r="F257" s="102">
        <f t="shared" si="8"/>
        <v>0.9708500171410993</v>
      </c>
    </row>
    <row r="258" spans="1:6" ht="12.75" customHeight="1">
      <c r="A258" s="22"/>
      <c r="B258" s="96"/>
      <c r="C258" s="104" t="s">
        <v>266</v>
      </c>
      <c r="D258" s="119" t="s">
        <v>301</v>
      </c>
      <c r="E258" s="101">
        <v>100122704.92</v>
      </c>
      <c r="F258" s="102">
        <f t="shared" si="8"/>
        <v>0.745963719005674</v>
      </c>
    </row>
    <row r="259" spans="1:6" ht="12.75" customHeight="1">
      <c r="A259" s="22"/>
      <c r="B259" s="96"/>
      <c r="C259" s="104" t="s">
        <v>140</v>
      </c>
      <c r="D259" s="118" t="s">
        <v>273</v>
      </c>
      <c r="E259" s="101">
        <v>99761904.84</v>
      </c>
      <c r="F259" s="102">
        <f t="shared" si="8"/>
        <v>0.7432755797898049</v>
      </c>
    </row>
    <row r="260" spans="1:6" ht="12" customHeight="1" thickBot="1">
      <c r="A260" s="43"/>
      <c r="B260" s="36"/>
      <c r="C260" s="45"/>
      <c r="D260" s="45"/>
      <c r="E260" s="46"/>
      <c r="F260" s="47"/>
    </row>
    <row r="261" spans="1:6" ht="64.5" customHeight="1" thickBot="1">
      <c r="A261" s="80"/>
      <c r="B261" s="29">
        <v>10</v>
      </c>
      <c r="C261" s="95" t="s">
        <v>46</v>
      </c>
      <c r="D261" s="83" t="s">
        <v>39</v>
      </c>
      <c r="E261" s="30">
        <f>SUM(E262:E278)</f>
        <v>437768767.77</v>
      </c>
      <c r="F261" s="31">
        <f aca="true" t="shared" si="9" ref="F261:F278">E261/$E$4*100</f>
        <v>3.2615940443395726</v>
      </c>
    </row>
    <row r="262" spans="1:6" ht="12.75" customHeight="1">
      <c r="A262" s="22"/>
      <c r="B262" s="96"/>
      <c r="C262" s="104" t="s">
        <v>19</v>
      </c>
      <c r="D262" s="107" t="s">
        <v>280</v>
      </c>
      <c r="E262" s="101">
        <v>100725825.29</v>
      </c>
      <c r="F262" s="102">
        <f t="shared" si="9"/>
        <v>0.7504572643465911</v>
      </c>
    </row>
    <row r="263" spans="1:6" ht="12.75" customHeight="1">
      <c r="A263" s="22"/>
      <c r="B263" s="96"/>
      <c r="C263" s="104" t="s">
        <v>49</v>
      </c>
      <c r="D263" s="110" t="s">
        <v>284</v>
      </c>
      <c r="E263" s="101">
        <v>70353332.91</v>
      </c>
      <c r="F263" s="102">
        <f t="shared" si="9"/>
        <v>0.5241671597258708</v>
      </c>
    </row>
    <row r="264" spans="1:6" ht="12.75" customHeight="1">
      <c r="A264" s="22"/>
      <c r="B264" s="96"/>
      <c r="C264" s="104" t="s">
        <v>19</v>
      </c>
      <c r="D264" s="110" t="s">
        <v>279</v>
      </c>
      <c r="E264" s="101">
        <v>41772245.59</v>
      </c>
      <c r="F264" s="102">
        <f t="shared" si="9"/>
        <v>0.3112239096659712</v>
      </c>
    </row>
    <row r="265" spans="1:6" ht="12.75" customHeight="1">
      <c r="A265" s="22"/>
      <c r="B265" s="96"/>
      <c r="C265" s="104" t="s">
        <v>49</v>
      </c>
      <c r="D265" s="110" t="s">
        <v>285</v>
      </c>
      <c r="E265" s="101">
        <v>35315752.62</v>
      </c>
      <c r="F265" s="102">
        <f t="shared" si="9"/>
        <v>0.2631198406490232</v>
      </c>
    </row>
    <row r="266" spans="1:6" ht="12.75" customHeight="1">
      <c r="A266" s="22"/>
      <c r="B266" s="96"/>
      <c r="C266" s="104" t="s">
        <v>8</v>
      </c>
      <c r="D266" s="110" t="s">
        <v>293</v>
      </c>
      <c r="E266" s="101">
        <v>30895795.84</v>
      </c>
      <c r="F266" s="102">
        <f t="shared" si="9"/>
        <v>0.23018897446749514</v>
      </c>
    </row>
    <row r="267" spans="1:6" ht="12.75" customHeight="1">
      <c r="A267" s="22"/>
      <c r="B267" s="96"/>
      <c r="C267" s="104" t="s">
        <v>138</v>
      </c>
      <c r="D267" s="110" t="s">
        <v>277</v>
      </c>
      <c r="E267" s="101">
        <v>29751908.31</v>
      </c>
      <c r="F267" s="102">
        <f t="shared" si="9"/>
        <v>0.2216664460691182</v>
      </c>
    </row>
    <row r="268" spans="1:6" ht="12.75" customHeight="1">
      <c r="A268" s="22"/>
      <c r="B268" s="96"/>
      <c r="C268" s="104" t="s">
        <v>114</v>
      </c>
      <c r="D268" s="110" t="s">
        <v>288</v>
      </c>
      <c r="E268" s="101">
        <v>18064826.91</v>
      </c>
      <c r="F268" s="102">
        <f t="shared" si="9"/>
        <v>0.13459190376193622</v>
      </c>
    </row>
    <row r="269" spans="1:6" ht="12.75" customHeight="1">
      <c r="A269" s="22"/>
      <c r="B269" s="96"/>
      <c r="C269" s="104" t="s">
        <v>117</v>
      </c>
      <c r="D269" s="110" t="s">
        <v>282</v>
      </c>
      <c r="E269" s="101">
        <v>15153409.79</v>
      </c>
      <c r="F269" s="102">
        <f t="shared" si="9"/>
        <v>0.11290040487417335</v>
      </c>
    </row>
    <row r="270" spans="1:6" ht="12.75" customHeight="1">
      <c r="A270" s="22"/>
      <c r="B270" s="96"/>
      <c r="C270" s="104" t="s">
        <v>114</v>
      </c>
      <c r="D270" s="110" t="s">
        <v>291</v>
      </c>
      <c r="E270" s="101">
        <v>15089774.7</v>
      </c>
      <c r="F270" s="102">
        <f t="shared" si="9"/>
        <v>0.11242629195010094</v>
      </c>
    </row>
    <row r="271" spans="1:6" ht="12.75" customHeight="1">
      <c r="A271" s="22"/>
      <c r="B271" s="96"/>
      <c r="C271" s="104" t="s">
        <v>114</v>
      </c>
      <c r="D271" s="110" t="s">
        <v>290</v>
      </c>
      <c r="E271" s="101">
        <v>14990020.31</v>
      </c>
      <c r="F271" s="102">
        <f t="shared" si="9"/>
        <v>0.11168307235958949</v>
      </c>
    </row>
    <row r="272" spans="1:6" ht="12.75" customHeight="1">
      <c r="A272" s="22"/>
      <c r="B272" s="96"/>
      <c r="C272" s="104" t="s">
        <v>117</v>
      </c>
      <c r="D272" s="110" t="s">
        <v>283</v>
      </c>
      <c r="E272" s="101">
        <v>14094228.78</v>
      </c>
      <c r="F272" s="102">
        <f t="shared" si="9"/>
        <v>0.10500898198511838</v>
      </c>
    </row>
    <row r="273" spans="1:6" ht="12.75" customHeight="1">
      <c r="A273" s="22"/>
      <c r="B273" s="96"/>
      <c r="C273" s="104" t="s">
        <v>117</v>
      </c>
      <c r="D273" s="110" t="s">
        <v>281</v>
      </c>
      <c r="E273" s="101">
        <v>13609677.46</v>
      </c>
      <c r="F273" s="102">
        <f t="shared" si="9"/>
        <v>0.10139883476621214</v>
      </c>
    </row>
    <row r="274" spans="1:6" ht="12.75" customHeight="1">
      <c r="A274" s="22"/>
      <c r="B274" s="96"/>
      <c r="C274" s="104" t="s">
        <v>139</v>
      </c>
      <c r="D274" s="110" t="s">
        <v>292</v>
      </c>
      <c r="E274" s="101">
        <v>13283160</v>
      </c>
      <c r="F274" s="102">
        <f t="shared" si="9"/>
        <v>0.09896611804150415</v>
      </c>
    </row>
    <row r="275" spans="1:6" ht="12.75" customHeight="1">
      <c r="A275" s="22"/>
      <c r="B275" s="96"/>
      <c r="C275" s="104" t="s">
        <v>26</v>
      </c>
      <c r="D275" s="110" t="s">
        <v>278</v>
      </c>
      <c r="E275" s="101">
        <v>9934904.13</v>
      </c>
      <c r="F275" s="102">
        <f t="shared" si="9"/>
        <v>0.07401995420220846</v>
      </c>
    </row>
    <row r="276" spans="1:6" ht="12.75" customHeight="1">
      <c r="A276" s="22"/>
      <c r="B276" s="96"/>
      <c r="C276" s="104" t="s">
        <v>52</v>
      </c>
      <c r="D276" s="110" t="s">
        <v>286</v>
      </c>
      <c r="E276" s="101">
        <v>5828029.69</v>
      </c>
      <c r="F276" s="102">
        <f t="shared" si="9"/>
        <v>0.04342170645011661</v>
      </c>
    </row>
    <row r="277" spans="1:6" ht="12.75" customHeight="1">
      <c r="A277" s="22"/>
      <c r="B277" s="96"/>
      <c r="C277" s="104" t="s">
        <v>114</v>
      </c>
      <c r="D277" s="110" t="s">
        <v>289</v>
      </c>
      <c r="E277" s="101">
        <v>5000246.84</v>
      </c>
      <c r="F277" s="102">
        <f t="shared" si="9"/>
        <v>0.03725431441043382</v>
      </c>
    </row>
    <row r="278" spans="1:6" ht="12.75" customHeight="1">
      <c r="A278" s="22"/>
      <c r="B278" s="96"/>
      <c r="C278" s="104" t="s">
        <v>51</v>
      </c>
      <c r="D278" s="110" t="s">
        <v>287</v>
      </c>
      <c r="E278" s="101">
        <v>3905628.6</v>
      </c>
      <c r="F278" s="102">
        <f t="shared" si="9"/>
        <v>0.029098866614109486</v>
      </c>
    </row>
    <row r="279" spans="1:6" ht="12.75" customHeight="1" thickBot="1">
      <c r="A279" s="22"/>
      <c r="B279" s="42"/>
      <c r="C279" s="37"/>
      <c r="D279" s="77"/>
      <c r="E279" s="78"/>
      <c r="F279" s="79"/>
    </row>
    <row r="280" spans="1:6" ht="37.5" customHeight="1" thickBot="1">
      <c r="A280" s="28"/>
      <c r="B280" s="29">
        <v>11</v>
      </c>
      <c r="C280" s="108" t="s">
        <v>28</v>
      </c>
      <c r="D280" s="83" t="s">
        <v>39</v>
      </c>
      <c r="E280" s="30">
        <f>SUM(E281:E284)</f>
        <v>314818573.91</v>
      </c>
      <c r="F280" s="31">
        <f>E280/$E$4*100</f>
        <v>2.3455542316162012</v>
      </c>
    </row>
    <row r="281" spans="1:6" ht="12.75" customHeight="1">
      <c r="A281" s="22"/>
      <c r="B281" s="96"/>
      <c r="C281" s="104" t="s">
        <v>42</v>
      </c>
      <c r="D281" s="107" t="s">
        <v>296</v>
      </c>
      <c r="E281" s="101">
        <v>128226065.33</v>
      </c>
      <c r="F281" s="102">
        <f>E281/$E$4*100</f>
        <v>0.9553476670797012</v>
      </c>
    </row>
    <row r="282" spans="1:6" ht="12.75" customHeight="1">
      <c r="A282" s="22"/>
      <c r="B282" s="96"/>
      <c r="C282" s="104" t="s">
        <v>42</v>
      </c>
      <c r="D282" s="110" t="s">
        <v>297</v>
      </c>
      <c r="E282" s="101">
        <v>100438258.34</v>
      </c>
      <c r="F282" s="102">
        <f>E282/$E$4*100</f>
        <v>0.7483147482044581</v>
      </c>
    </row>
    <row r="283" spans="1:6" ht="12.75" customHeight="1">
      <c r="A283" s="22"/>
      <c r="B283" s="96"/>
      <c r="C283" s="104" t="s">
        <v>41</v>
      </c>
      <c r="D283" s="110" t="s">
        <v>294</v>
      </c>
      <c r="E283" s="101">
        <v>46071711.7</v>
      </c>
      <c r="F283" s="102">
        <f>E283/$E$4*100</f>
        <v>0.34325706070515966</v>
      </c>
    </row>
    <row r="284" spans="1:6" ht="12.75" customHeight="1">
      <c r="A284" s="22"/>
      <c r="B284" s="96"/>
      <c r="C284" s="104" t="s">
        <v>42</v>
      </c>
      <c r="D284" s="110" t="s">
        <v>295</v>
      </c>
      <c r="E284" s="101">
        <v>40082538.54</v>
      </c>
      <c r="F284" s="102">
        <f>E284/$E$4*100</f>
        <v>0.2986347556268824</v>
      </c>
    </row>
    <row r="285" spans="1:6" ht="12" customHeight="1" thickBot="1">
      <c r="A285" s="22"/>
      <c r="B285" s="36"/>
      <c r="C285" s="37"/>
      <c r="D285" s="38"/>
      <c r="E285" s="39"/>
      <c r="F285" s="44"/>
    </row>
    <row r="286" spans="1:6" ht="40.5" customHeight="1" thickBot="1">
      <c r="A286" s="28"/>
      <c r="B286" s="29">
        <v>12</v>
      </c>
      <c r="C286" s="109" t="s">
        <v>40</v>
      </c>
      <c r="D286" s="83" t="s">
        <v>39</v>
      </c>
      <c r="E286" s="30">
        <f>SUM(E287)</f>
        <v>60507605.65</v>
      </c>
      <c r="F286" s="31">
        <f>E286/$E$4*100</f>
        <v>0.45081161735360287</v>
      </c>
    </row>
    <row r="287" spans="1:6" ht="12.75" customHeight="1">
      <c r="A287" s="22"/>
      <c r="B287" s="96"/>
      <c r="C287" s="104" t="s">
        <v>264</v>
      </c>
      <c r="D287" s="107" t="s">
        <v>298</v>
      </c>
      <c r="E287" s="101">
        <v>60507605.65</v>
      </c>
      <c r="F287" s="102">
        <f>E287/$E$4*100</f>
        <v>0.45081161735360287</v>
      </c>
    </row>
    <row r="288" spans="1:6" ht="12" customHeight="1" thickBot="1">
      <c r="A288" s="22"/>
      <c r="B288" s="36"/>
      <c r="C288" s="37"/>
      <c r="D288" s="38"/>
      <c r="E288" s="39"/>
      <c r="F288" s="44"/>
    </row>
    <row r="289" spans="1:6" s="21" customFormat="1" ht="15.75" customHeight="1" thickBot="1" thickTop="1">
      <c r="A289" s="49" t="s">
        <v>12</v>
      </c>
      <c r="B289" s="121" t="s">
        <v>13</v>
      </c>
      <c r="C289" s="122"/>
      <c r="D289" s="122"/>
      <c r="E289" s="50">
        <f>SUM(E290:E292)</f>
        <v>5054965.35</v>
      </c>
      <c r="F289" s="51">
        <f>E289/$E$4*100</f>
        <v>0.037661994399210225</v>
      </c>
    </row>
    <row r="290" spans="1:6" ht="13.5" thickTop="1">
      <c r="A290" s="32"/>
      <c r="B290" s="52"/>
      <c r="C290" s="53" t="s">
        <v>3</v>
      </c>
      <c r="D290" s="54"/>
      <c r="E290" s="55">
        <v>0</v>
      </c>
      <c r="F290" s="56">
        <f>E290/$E$4*100</f>
        <v>0</v>
      </c>
    </row>
    <row r="291" spans="1:6" ht="12.75">
      <c r="A291" s="41"/>
      <c r="B291" s="33"/>
      <c r="C291" s="57" t="s">
        <v>4</v>
      </c>
      <c r="D291" s="58"/>
      <c r="E291" s="34">
        <v>5054965.35</v>
      </c>
      <c r="F291" s="35">
        <f>E291/$E$4*100</f>
        <v>0.037661994399210225</v>
      </c>
    </row>
    <row r="292" spans="1:6" ht="12.75">
      <c r="A292" s="22"/>
      <c r="B292" s="33"/>
      <c r="C292" s="57" t="s">
        <v>18</v>
      </c>
      <c r="D292" s="58"/>
      <c r="E292" s="34">
        <v>0</v>
      </c>
      <c r="F292" s="35">
        <f>E292/$E$4*100</f>
        <v>0</v>
      </c>
    </row>
    <row r="293" spans="1:6" ht="12" customHeight="1" thickBot="1">
      <c r="A293" s="22"/>
      <c r="B293" s="36"/>
      <c r="C293" s="59"/>
      <c r="D293" s="60"/>
      <c r="E293" s="61"/>
      <c r="F293" s="47"/>
    </row>
    <row r="294" spans="1:6" s="21" customFormat="1" ht="18" customHeight="1" thickBot="1" thickTop="1">
      <c r="A294" s="62" t="s">
        <v>14</v>
      </c>
      <c r="B294" s="121" t="s">
        <v>15</v>
      </c>
      <c r="C294" s="122"/>
      <c r="D294" s="122"/>
      <c r="E294" s="63">
        <v>4549658.89</v>
      </c>
      <c r="F294" s="51">
        <f>E294/$E$4*100</f>
        <v>0.033897211112138885</v>
      </c>
    </row>
    <row r="295" spans="1:6" ht="13.5" thickTop="1">
      <c r="A295" s="64"/>
      <c r="B295" s="64"/>
      <c r="C295" s="65"/>
      <c r="D295" s="66"/>
      <c r="E295" s="67"/>
      <c r="F295" s="68"/>
    </row>
    <row r="296" spans="3:6" ht="12.75">
      <c r="C296" s="69"/>
      <c r="D296" s="70"/>
      <c r="E296" s="71"/>
      <c r="F296" s="72"/>
    </row>
  </sheetData>
  <sheetProtection/>
  <mergeCells count="10">
    <mergeCell ref="B294:D294"/>
    <mergeCell ref="C152:D152"/>
    <mergeCell ref="C244:D244"/>
    <mergeCell ref="C149:D149"/>
    <mergeCell ref="A1:F1"/>
    <mergeCell ref="A2:F2"/>
    <mergeCell ref="B4:D4"/>
    <mergeCell ref="B6:D6"/>
    <mergeCell ref="C24:D24"/>
    <mergeCell ref="B289:D289"/>
  </mergeCells>
  <printOptions/>
  <pageMargins left="0.7874015748031497" right="0.7874015748031497" top="0.4724409448818898" bottom="0.5511811023622047" header="0.31496062992125984" footer="0.2755905511811024"/>
  <pageSetup horizontalDpi="1200" verticalDpi="1200" orientation="portrait" paperSize="9" scale="64" r:id="rId1"/>
  <headerFooter alignWithMargins="0">
    <oddFooter>&amp;C&amp;D&amp;R&amp;P z &amp;N</oddFooter>
  </headerFooter>
  <rowBreaks count="2" manualBreakCount="2">
    <brk id="83" max="5" man="1"/>
    <brk id="1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Strona główna bzwbk.pl/bzwbk.pl &gt;&gt;&gt;</dc:title>
  <dc:subject/>
  <dc:creator>dkordas</dc:creator>
  <cp:keywords/>
  <dc:description/>
  <cp:lastModifiedBy>kordasd</cp:lastModifiedBy>
  <cp:lastPrinted>2020-01-15T14:19:27Z</cp:lastPrinted>
  <dcterms:created xsi:type="dcterms:W3CDTF">1999-06-07T12:42:01Z</dcterms:created>
  <dcterms:modified xsi:type="dcterms:W3CDTF">2020-01-15T14:24:31Z</dcterms:modified>
  <cp:category/>
  <cp:version/>
  <cp:contentType/>
  <cp:contentStatus/>
</cp:coreProperties>
</file>