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'RptMiesięczny'!$A$3:$E$25</definedName>
  </definedNames>
  <calcPr fullCalcOnLoad="1"/>
</workbook>
</file>

<file path=xl/sharedStrings.xml><?xml version="1.0" encoding="utf-8"?>
<sst xmlns="http://schemas.openxmlformats.org/spreadsheetml/2006/main" count="51" uniqueCount="51">
  <si>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</si>
  <si>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</si>
  <si>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</si>
  <si>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</si>
  <si>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</si>
  <si>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</si>
  <si>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</si>
  <si>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</si>
  <si>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</si>
  <si>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</si>
  <si>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</si>
  <si>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</si>
  <si>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</si>
  <si>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</si>
  <si>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</si>
  <si>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</si>
  <si>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</si>
  <si>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</si>
  <si>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</si>
  <si>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</si>
  <si>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</si>
  <si>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</si>
  <si>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</si>
  <si>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</si>
  <si>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</si>
  <si>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</si>
  <si>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</si>
  <si>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</si>
  <si>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</si>
  <si>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</si>
  <si>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</si>
  <si>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</si>
  <si>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</si>
  <si>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</si>
  <si>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</si>
  <si>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Art.. Ust</t>
  </si>
  <si>
    <t>141.1.5</t>
  </si>
  <si>
    <t>141.1.6</t>
  </si>
  <si>
    <t>141.1.7</t>
  </si>
  <si>
    <t>141.1.8</t>
  </si>
  <si>
    <t>141.1.9</t>
  </si>
  <si>
    <t>141.1.11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</si>
  <si>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</si>
  <si>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</si>
  <si>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</si>
  <si>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</si>
  <si>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</si>
  <si>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</si>
  <si>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</si>
  <si>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</si>
  <si>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Wycena na dzień: 31 stycznia 2020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</si>
</sst>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="9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8.253906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50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SUM(D7:D18)</f>
        <v>13119457805.839998</v>
      </c>
      <c r="E6" s="27">
        <f>ROUND(D6/D25*100,2)</f>
        <v>99.85</v>
      </c>
      <c r="F6" s="46"/>
      <c r="G6" s="57" t="s">
        <v>35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535766159.22</v>
      </c>
      <c r="E7" s="3">
        <f aca="true" t="shared" si="0" ref="E7:E18">ROUND(D7/$D$25*100,2)</f>
        <v>4.08</v>
      </c>
      <c r="G7" s="58" t="s">
        <v>36</v>
      </c>
      <c r="J7" s="19"/>
    </row>
    <row r="8" spans="1:11" ht="90.75" customHeight="1">
      <c r="A8" s="28"/>
      <c r="B8" s="1" t="s">
        <v>14</v>
      </c>
      <c r="C8" s="29" t="s">
        <v>31</v>
      </c>
      <c r="D8" s="2">
        <v>32.76</v>
      </c>
      <c r="E8" s="3">
        <f t="shared" si="0"/>
        <v>0</v>
      </c>
      <c r="G8" s="58" t="s">
        <v>37</v>
      </c>
      <c r="J8" s="19"/>
      <c r="K8" s="16"/>
    </row>
    <row r="9" spans="1:10" ht="40.5" customHeight="1">
      <c r="A9" s="28"/>
      <c r="B9" s="1" t="s">
        <v>11</v>
      </c>
      <c r="C9" s="29" t="s">
        <v>21</v>
      </c>
      <c r="D9" s="2">
        <v>9896875936.369999</v>
      </c>
      <c r="E9" s="3">
        <f t="shared" si="0"/>
        <v>75.32</v>
      </c>
      <c r="G9" s="58" t="s">
        <v>38</v>
      </c>
      <c r="J9" s="19"/>
    </row>
    <row r="10" spans="1:10" ht="27.75" customHeight="1">
      <c r="A10" s="28"/>
      <c r="B10" s="1" t="s">
        <v>15</v>
      </c>
      <c r="C10" s="29" t="s">
        <v>48</v>
      </c>
      <c r="D10" s="2">
        <v>4500</v>
      </c>
      <c r="E10" s="3">
        <f t="shared" si="0"/>
        <v>0</v>
      </c>
      <c r="G10" s="58" t="s">
        <v>39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1081956096.22</v>
      </c>
      <c r="E11" s="3">
        <f t="shared" si="0"/>
        <v>8.23</v>
      </c>
      <c r="G11" s="58" t="s">
        <v>40</v>
      </c>
      <c r="J11" s="19"/>
    </row>
    <row r="12" spans="1:10" ht="17.25" customHeight="1">
      <c r="A12" s="30"/>
      <c r="B12" s="1" t="s">
        <v>49</v>
      </c>
      <c r="C12" s="29" t="s">
        <v>19</v>
      </c>
      <c r="D12" s="2">
        <v>662982.6</v>
      </c>
      <c r="E12" s="3">
        <f t="shared" si="0"/>
        <v>0.01</v>
      </c>
      <c r="G12" s="58" t="s">
        <v>41</v>
      </c>
      <c r="J12" s="19"/>
    </row>
    <row r="13" spans="1:10" ht="28.5" customHeight="1">
      <c r="A13" s="30"/>
      <c r="B13" s="1" t="s">
        <v>17</v>
      </c>
      <c r="C13" s="29" t="s">
        <v>33</v>
      </c>
      <c r="D13" s="2">
        <v>11357301.01</v>
      </c>
      <c r="E13" s="3">
        <f t="shared" si="0"/>
        <v>0.09</v>
      </c>
      <c r="G13" s="58" t="s">
        <v>42</v>
      </c>
      <c r="J13" s="19"/>
    </row>
    <row r="14" spans="1:10" ht="55.5" customHeight="1">
      <c r="A14" s="30"/>
      <c r="B14" s="1" t="s">
        <v>18</v>
      </c>
      <c r="C14" s="29" t="s">
        <v>20</v>
      </c>
      <c r="D14" s="2">
        <v>23862787.33</v>
      </c>
      <c r="E14" s="3">
        <f t="shared" si="0"/>
        <v>0.18</v>
      </c>
      <c r="G14" s="58" t="s">
        <v>43</v>
      </c>
      <c r="J14" s="19"/>
    </row>
    <row r="15" spans="1:10" ht="78" customHeight="1">
      <c r="A15" s="30"/>
      <c r="B15" s="1" t="s">
        <v>22</v>
      </c>
      <c r="C15" s="29" t="s">
        <v>34</v>
      </c>
      <c r="D15" s="2">
        <v>755920926.83</v>
      </c>
      <c r="E15" s="3">
        <f t="shared" si="0"/>
        <v>5.75</v>
      </c>
      <c r="G15" s="58" t="s">
        <v>44</v>
      </c>
      <c r="J15" s="19"/>
    </row>
    <row r="16" spans="1:10" ht="66" customHeight="1">
      <c r="A16" s="30"/>
      <c r="B16" s="1" t="s">
        <v>23</v>
      </c>
      <c r="C16" s="29" t="s">
        <v>29</v>
      </c>
      <c r="D16" s="2">
        <v>438283179.61</v>
      </c>
      <c r="E16" s="3">
        <f t="shared" si="0"/>
        <v>3.34</v>
      </c>
      <c r="G16" s="58" t="s">
        <v>45</v>
      </c>
      <c r="J16" s="19"/>
    </row>
    <row r="17" spans="1:10" ht="18" customHeight="1">
      <c r="A17" s="30"/>
      <c r="B17" s="1" t="s">
        <v>25</v>
      </c>
      <c r="C17" s="29" t="s">
        <v>24</v>
      </c>
      <c r="D17" s="2">
        <v>314148135.06000006</v>
      </c>
      <c r="E17" s="3">
        <f t="shared" si="0"/>
        <v>2.39</v>
      </c>
      <c r="G17" s="58" t="s">
        <v>46</v>
      </c>
      <c r="J17" s="19"/>
    </row>
    <row r="18" spans="1:11" ht="52.5" customHeight="1" thickBot="1">
      <c r="A18" s="30"/>
      <c r="B18" s="1" t="s">
        <v>26</v>
      </c>
      <c r="C18" s="29" t="s">
        <v>30</v>
      </c>
      <c r="D18" s="2">
        <v>60619768.83</v>
      </c>
      <c r="E18" s="3">
        <f t="shared" si="0"/>
        <v>0.46</v>
      </c>
      <c r="G18" s="58" t="s">
        <v>47</v>
      </c>
      <c r="J18" s="19"/>
      <c r="K18" s="16"/>
    </row>
    <row r="19" spans="1:11" s="20" customFormat="1" ht="16.5" customHeight="1" thickBot="1" thickTop="1">
      <c r="A19" s="25" t="s">
        <v>7</v>
      </c>
      <c r="B19" s="70" t="s">
        <v>10</v>
      </c>
      <c r="C19" s="71"/>
      <c r="D19" s="31">
        <f>D20+D21+D22</f>
        <v>7596718.18</v>
      </c>
      <c r="E19" s="27">
        <f>D19/$D$25*100</f>
        <v>0.05781618590688618</v>
      </c>
      <c r="F19" s="46"/>
      <c r="G19" s="18"/>
      <c r="H19" s="54"/>
      <c r="J19" s="19"/>
      <c r="K19" s="19"/>
    </row>
    <row r="20" spans="1:11" ht="12.75" customHeight="1" thickTop="1">
      <c r="A20" s="30"/>
      <c r="B20" s="32"/>
      <c r="C20" s="4" t="s">
        <v>4</v>
      </c>
      <c r="D20" s="5">
        <v>0</v>
      </c>
      <c r="E20" s="6">
        <f>ROUND(D20/$D$25*100,2)</f>
        <v>0</v>
      </c>
      <c r="J20" s="19"/>
      <c r="K20" s="16"/>
    </row>
    <row r="21" spans="1:12" ht="12.75" customHeight="1">
      <c r="A21" s="33"/>
      <c r="B21" s="34"/>
      <c r="C21" s="7" t="s">
        <v>3</v>
      </c>
      <c r="D21" s="2">
        <v>7596718.18</v>
      </c>
      <c r="E21" s="2">
        <f>ROUND(D21/$D$25*100,2)</f>
        <v>0.06</v>
      </c>
      <c r="H21" s="55"/>
      <c r="J21" s="19"/>
      <c r="K21" s="16"/>
      <c r="L21" s="16"/>
    </row>
    <row r="22" spans="1:10" ht="12.75" customHeight="1" thickBot="1">
      <c r="A22" s="35"/>
      <c r="B22" s="36"/>
      <c r="C22" s="7" t="s">
        <v>12</v>
      </c>
      <c r="D22" s="8">
        <v>0</v>
      </c>
      <c r="E22" s="9">
        <f>ROUND(D22/$D$25*100,2)</f>
        <v>0</v>
      </c>
      <c r="H22" s="55"/>
      <c r="J22" s="19"/>
    </row>
    <row r="23" spans="1:10" s="20" customFormat="1" ht="16.5" customHeight="1" thickBot="1" thickTop="1">
      <c r="A23" s="25" t="s">
        <v>8</v>
      </c>
      <c r="B23" s="68" t="s">
        <v>9</v>
      </c>
      <c r="C23" s="69"/>
      <c r="D23" s="37">
        <f>18828365.95-814036.08-5798173.61+147121.76+13761.7</f>
        <v>12377039.72</v>
      </c>
      <c r="E23" s="27">
        <f>ROUND((D23/$D$25)*100,4)</f>
        <v>0.0942</v>
      </c>
      <c r="F23" s="46"/>
      <c r="G23" s="18"/>
      <c r="H23" s="54"/>
      <c r="J23" s="19"/>
    </row>
    <row r="24" spans="1:10" ht="5.25" customHeight="1" thickBot="1" thickTop="1">
      <c r="A24" s="38"/>
      <c r="B24" s="39"/>
      <c r="C24" s="40"/>
      <c r="D24" s="41"/>
      <c r="E24" s="42"/>
      <c r="F24" s="15"/>
      <c r="J24" s="19"/>
    </row>
    <row r="25" spans="1:10" s="20" customFormat="1" ht="18" customHeight="1" thickBot="1" thickTop="1">
      <c r="A25" s="53"/>
      <c r="B25" s="60" t="s">
        <v>0</v>
      </c>
      <c r="C25" s="61"/>
      <c r="D25" s="31">
        <f>D23+D6+D19</f>
        <v>13139431563.739998</v>
      </c>
      <c r="E25" s="26">
        <f>E23+E6+E19</f>
        <v>100.00201618590688</v>
      </c>
      <c r="F25" s="18"/>
      <c r="G25" s="18"/>
      <c r="H25" s="54"/>
      <c r="J25" s="19"/>
    </row>
    <row r="26" spans="1:10" ht="12.75" thickTop="1">
      <c r="A26" s="48"/>
      <c r="B26" s="49"/>
      <c r="C26" s="50"/>
      <c r="D26" s="51"/>
      <c r="E26" s="52"/>
      <c r="F26" s="52"/>
      <c r="J26" s="19"/>
    </row>
    <row r="27" ht="12">
      <c r="J27" s="19"/>
    </row>
    <row r="28" ht="12">
      <c r="J28" s="19"/>
    </row>
    <row r="29" ht="12">
      <c r="J29" s="19"/>
    </row>
    <row r="34" ht="12">
      <c r="D34" s="47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Marek Kuciński</cp:lastModifiedBy>
  <cp:lastPrinted>2020-02-05T07:41:45Z</cp:lastPrinted>
  <dcterms:created xsi:type="dcterms:W3CDTF">1999-06-07T12:42:01Z</dcterms:created>
  <dcterms:modified xsi:type="dcterms:W3CDTF">2020-02-05T07:41:45Z</dcterms:modified>
  <cp:category/>
  <cp:version/>
  <cp:contentType/>
  <cp:contentStatus/>
</cp:coreProperties>
</file>